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U:\Data &amp; Research\Core Data Reporting\High street banking\"/>
    </mc:Choice>
  </mc:AlternateContent>
  <xr:revisionPtr revIDLastSave="0" documentId="13_ncr:1_{59A134FB-0322-4547-89ED-2A653671A70F}" xr6:coauthVersionLast="45" xr6:coauthVersionMax="45" xr10:uidLastSave="{00000000-0000-0000-0000-000000000000}"/>
  <bookViews>
    <workbookView xWindow="-120" yWindow="-120" windowWidth="29040" windowHeight="15840" xr2:uid="{78D3265A-E4C2-49AF-9A78-E285C3DF88C5}"/>
  </bookViews>
  <sheets>
    <sheet name="Household update (quote)" sheetId="6" r:id="rId1"/>
    <sheet name="Household update (highlights)" sheetId="1" r:id="rId2"/>
    <sheet name="Household update (data)" sheetId="2" r:id="rId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'Household update (data)'!$A$1:$Q$39</definedName>
    <definedName name="_xlnm.Print_Area" localSheetId="1">'Household update (highlights)'!$A$1:$M$38</definedName>
    <definedName name="_xlnm.Print_Area" localSheetId="0">'Household update (quote)'!$A$1:$M$19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6" l="1"/>
  <c r="A16" i="6" l="1"/>
  <c r="A17" i="6"/>
  <c r="P25" i="2"/>
  <c r="P10" i="2"/>
  <c r="O2" i="2"/>
  <c r="N2" i="2" s="1"/>
  <c r="L2" i="1"/>
  <c r="L28" i="1" s="1"/>
  <c r="L31" i="1"/>
  <c r="L34" i="1"/>
  <c r="L29" i="1"/>
  <c r="L20" i="1" l="1"/>
  <c r="M2" i="2"/>
  <c r="M25" i="2" s="1"/>
  <c r="N25" i="2"/>
  <c r="N10" i="2"/>
  <c r="L11" i="1"/>
  <c r="O25" i="2"/>
  <c r="O10" i="2"/>
  <c r="L32" i="1"/>
  <c r="L15" i="1"/>
  <c r="L24" i="1"/>
  <c r="L7" i="1"/>
  <c r="L30" i="1"/>
  <c r="M10" i="2" l="1"/>
  <c r="L2" i="2"/>
  <c r="L10" i="2" l="1"/>
  <c r="L25" i="2"/>
  <c r="K2" i="2"/>
  <c r="J2" i="2" l="1"/>
  <c r="K25" i="2"/>
  <c r="K10" i="2"/>
  <c r="I2" i="2" l="1"/>
  <c r="J25" i="2"/>
  <c r="J10" i="2"/>
  <c r="H2" i="2" l="1"/>
  <c r="I25" i="2"/>
  <c r="I10" i="2"/>
  <c r="H10" i="2"/>
  <c r="G2" i="2"/>
  <c r="H25" i="2"/>
  <c r="G25" i="2" l="1"/>
  <c r="F2" i="2"/>
  <c r="G10" i="2"/>
  <c r="F10" i="2" l="1"/>
  <c r="F25" i="2"/>
  <c r="E2" i="2"/>
  <c r="E10" i="2" l="1"/>
  <c r="E25" i="2"/>
  <c r="D2" i="2"/>
  <c r="M30" i="1" l="1"/>
  <c r="D10" i="2"/>
  <c r="M22" i="1" s="1"/>
  <c r="M34" i="1"/>
  <c r="M31" i="1"/>
  <c r="D25" i="2"/>
  <c r="L8" i="1" l="1"/>
  <c r="M8" i="1" l="1"/>
  <c r="L12" i="1" l="1"/>
  <c r="L9" i="1"/>
  <c r="L13" i="1"/>
  <c r="L14" i="1"/>
  <c r="M9" i="1" l="1"/>
  <c r="M14" i="1"/>
  <c r="M13" i="1"/>
  <c r="M12" i="1" l="1"/>
  <c r="M29" i="1" l="1"/>
  <c r="L5" i="1" l="1"/>
  <c r="L25" i="1" l="1"/>
  <c r="M25" i="1"/>
  <c r="L17" i="1" l="1"/>
  <c r="M17" i="1"/>
  <c r="M26" i="1" l="1"/>
  <c r="L21" i="1" l="1"/>
  <c r="M21" i="1"/>
  <c r="L6" i="1"/>
</calcChain>
</file>

<file path=xl/sharedStrings.xml><?xml version="1.0" encoding="utf-8"?>
<sst xmlns="http://schemas.openxmlformats.org/spreadsheetml/2006/main" count="134" uniqueCount="78">
  <si>
    <t>.</t>
  </si>
  <si>
    <t>Mortgages</t>
  </si>
  <si>
    <t>Y-o-Y comparison</t>
  </si>
  <si>
    <t>Full market</t>
  </si>
  <si>
    <t>Mortgage approvals</t>
  </si>
  <si>
    <t>House purchase</t>
  </si>
  <si>
    <t>Remortgaging</t>
  </si>
  <si>
    <t>Other loans</t>
  </si>
  <si>
    <t>Annual growth in mortgage amounts outstanding</t>
  </si>
  <si>
    <t>Consumer credit</t>
  </si>
  <si>
    <t>Annual growth in credit card credit amounts outstanding</t>
  </si>
  <si>
    <t xml:space="preserve">Next update: </t>
  </si>
  <si>
    <t>HSB</t>
  </si>
  <si>
    <t>HP</t>
  </si>
  <si>
    <t xml:space="preserve">R </t>
  </si>
  <si>
    <t>OL</t>
  </si>
  <si>
    <t>O/S</t>
  </si>
  <si>
    <t>Net</t>
  </si>
  <si>
    <t>Growth</t>
  </si>
  <si>
    <t>Personal deposits &amp; savings</t>
  </si>
  <si>
    <t>Annual growth in consumer credit</t>
  </si>
  <si>
    <t>Household borrowing</t>
  </si>
  <si>
    <t>High street banks - consumer credit</t>
  </si>
  <si>
    <t>High street banks</t>
  </si>
  <si>
    <t>Value of new residential mortgage loans for home purchase, remortgaging or other purposes, secured by a first charge on the property</t>
  </si>
  <si>
    <t>Value of new personal loans provided by high street banks</t>
  </si>
  <si>
    <t>of which instant access</t>
  </si>
  <si>
    <t>of which notice or time</t>
  </si>
  <si>
    <t>Personal deposits (£mns)</t>
  </si>
  <si>
    <t>Annual growth in loan &amp; overdraft amounts outstanding
(£mns)</t>
  </si>
  <si>
    <t>Overdrafts
(£mns)</t>
  </si>
  <si>
    <t>Credit card spending
(£mns)</t>
  </si>
  <si>
    <t>Gross mortgage lending 
(£mns)</t>
  </si>
  <si>
    <t>ISAs (included above) (£mns)</t>
  </si>
  <si>
    <t>Y-o-Y Comparison</t>
  </si>
  <si>
    <t>Other secured lending</t>
  </si>
  <si>
    <t>Full market - 
consumer credit</t>
  </si>
  <si>
    <t>Full market - mortgages</t>
  </si>
  <si>
    <t>High street banks - mortgages</t>
  </si>
  <si>
    <t>BOE</t>
  </si>
  <si>
    <t>BOE/
est</t>
  </si>
  <si>
    <t>Key data highlights:</t>
  </si>
  <si>
    <t>Number of new residential mortgage loans approved by high street banks for home purchase, remortgaging with a different lender or for other purposes, less cancellations.  Approvals are a forward indicator of lending in future months</t>
  </si>
  <si>
    <t>Value of world-wide credit card transactions by UK cardholders using cards issued by UK banks, building societies or non-bank credit providers</t>
  </si>
  <si>
    <t>of which immediate access without penalty</t>
  </si>
  <si>
    <t>of which requiring notice or available on maturity</t>
  </si>
  <si>
    <t xml:space="preserve">Cash deposits held in   Individual Savings Accounts </t>
  </si>
  <si>
    <t>total sterling deposits held in personal current and savings accounts</t>
  </si>
  <si>
    <t>Sterling amounts outstanding on personal current account overdrafts with high street banks</t>
  </si>
  <si>
    <t>Notes to Editors</t>
  </si>
  <si>
    <t>Annual growth rates are adjusted to exclude the effects of population changes, write-offs and sales/purchases of loan books, to reflect underlying business trends where appropriate and are based on seasonally adjusted data, while all other data series are non-seasonally adjusted.</t>
  </si>
  <si>
    <t>Year-on-year percentage changes compare the latest month's figure with the same month's figure in the previous year.</t>
  </si>
  <si>
    <t xml:space="preserve">Total consumer credit and non-card consumer credit growth rates have revised in March 2018 to show the estimated underlying growth in on-going business, after reflecting a group restructure of balance sheet allocation of personal lending. </t>
  </si>
  <si>
    <t>Data included in this update relate to business conducted with the banking groups of Barclays, Lloyds, HSBC, RBS, Santander UK, TSB and Virgin Money, other than for gross mortgage lending, see below.</t>
  </si>
  <si>
    <t>Gross mortgage lending reflects the total value of newly advanced loans secured on dwellings by all mortgage lenders and is estimated for the latest month by UK Finance - earlier figures and other references to full market data (ie all banks and building societies) are sourced from the Bank of England but are not yet published for the latest month.</t>
  </si>
  <si>
    <t>Rates reflect underlying 12-month trends, compiled on a comparable basis</t>
  </si>
  <si>
    <t>Gross &amp; net personal loans
(£mns)</t>
  </si>
  <si>
    <t>gross</t>
  </si>
  <si>
    <r>
      <t>Extended data tables are available from our website</t>
    </r>
    <r>
      <rPr>
        <sz val="14"/>
        <color rgb="FF5CD4B5"/>
        <rFont val="Arial"/>
        <family val="2"/>
      </rPr>
      <t xml:space="preserve"> www.ukfinance.org.uk/statistics/</t>
    </r>
    <r>
      <rPr>
        <sz val="14"/>
        <color theme="1" tint="0.499984740745262"/>
        <rFont val="Arial"/>
        <family val="2"/>
      </rPr>
      <t xml:space="preserve">
For more information please call the </t>
    </r>
    <r>
      <rPr>
        <sz val="14"/>
        <color rgb="FF5CD4B5"/>
        <rFont val="Arial"/>
        <family val="2"/>
      </rPr>
      <t>UK Finance Press Office on 020 7416 6750 or e-mail press@ukfinance.org.uk</t>
    </r>
  </si>
  <si>
    <r>
      <t xml:space="preserve">For more information please call the </t>
    </r>
    <r>
      <rPr>
        <sz val="12"/>
        <color rgb="FF5CD4B5"/>
        <rFont val="Arial"/>
        <family val="2"/>
      </rPr>
      <t xml:space="preserve">UK Finance Press Office on 020 7416 6750 or e-mail </t>
    </r>
    <r>
      <rPr>
        <u/>
        <sz val="12"/>
        <color rgb="FF5CD4B5"/>
        <rFont val="Arial"/>
        <family val="2"/>
      </rPr>
      <t>press@ukfinance.org.uk</t>
    </r>
    <r>
      <rPr>
        <sz val="12"/>
        <color rgb="FF5CD4B5"/>
        <rFont val="Arial"/>
        <family val="2"/>
      </rPr>
      <t>.</t>
    </r>
  </si>
  <si>
    <t>UK Finance is the collective voice for the banking and finance industry. Representing more than 250 firms across the industry, we act to enhance competitiveness, support customers and facilitate innovation.</t>
  </si>
  <si>
    <t>Chart 1
Annual growth in amounts outstanding</t>
  </si>
  <si>
    <t>Chart 2
Gross mortgage lending</t>
  </si>
  <si>
    <t>Chart 3
Mortgage approvals</t>
  </si>
  <si>
    <t>Chart 4
Credit card spending</t>
  </si>
  <si>
    <t>Chart 5
Gross personal loans</t>
  </si>
  <si>
    <t>Chart 6
Overdrafts</t>
  </si>
  <si>
    <t>Chart 7
Personal deposits</t>
  </si>
  <si>
    <t>Chart 8
ISAs</t>
  </si>
  <si>
    <t>Home purchase</t>
  </si>
  <si>
    <t>Data in this update referred to as main high street banks reflects more than two-thirds of all UK lending and deposit activity provided by all banks and building societies and is indicative of household behaviour.  All data in this update refers to high street banks, apart from gross mortgage lending for the residential market referred to the first bullet above which covers the total market.</t>
  </si>
  <si>
    <r>
      <t>Please note, that due to the festive break, the Household Finance Update (November 2019) will now be published on Monday 30</t>
    </r>
    <r>
      <rPr>
        <vertAlign val="superscript"/>
        <sz val="12"/>
        <color theme="0" tint="-0.499984740745262"/>
        <rFont val="Arial"/>
        <family val="2"/>
      </rPr>
      <t>th</t>
    </r>
    <r>
      <rPr>
        <sz val="12"/>
        <color theme="0" tint="-0.499984740745262"/>
        <rFont val="Arial"/>
        <family val="2"/>
      </rPr>
      <t xml:space="preserve"> December 2019.</t>
    </r>
  </si>
  <si>
    <t>Gross mortgage lending across the residential market in October 2019 was £25.5 billion, 0.9 per cent lower than in the same month in 2018 (see chart 2).</t>
  </si>
  <si>
    <t xml:space="preserve">Personal deposits grew by 2.1 per cent in the year to October 2019. Three-quarters of deposits were held in immediate access accounts in October 2019, in line with the same period last year (see chart 7).                                                                                      </t>
  </si>
  <si>
    <t xml:space="preserve">Mortgage approvals for home purchases by the main high street banks in October 2019 were 3.0 per cent higher, remortgage approvals were 12.7 per cent higher while approvals for other secured borrowing were 2.1 per cent lower than in October 2018 (see chart 3). </t>
  </si>
  <si>
    <t xml:space="preserve">The £11.0 billion of credit card spending in October 2019 was 2.3 per cent lower than in October 2018 (see chart 4). Repayments have remained in line with credit card spending, showing that consumers are managing their finances responsibly and choosing to use credit cards as a preferred method of payment. The level of credit card borrowing grew by 3.1 per cent in the year to October 2019. </t>
  </si>
  <si>
    <t xml:space="preserve">Personal borrowing through loans in October 2019 was 7.4 per cent higher than in the same month a year earlier (see chart 5). Borrowing on overdraft has been declining over recent years and October’s level was 1.2 per cent higher than at the same time a year earlier (see chart 6). </t>
  </si>
  <si>
    <t>Release date : 26 November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</si>
</sst>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 \ mmm\ yyyy"/>
    <numFmt numFmtId="165" formatCode="0.0%"/>
    <numFmt numFmtId="166" formatCode="_-* #,##0_-;\-* #,##0_-;_-* &quot;-&quot;??_-;_-@_-"/>
    <numFmt numFmtId="167" formatCode="[$-809]dd\ mmmm\ yyyy;@"/>
    <numFmt numFmtId="168" formatCode="[$-F800]dddd\,\ mmmm\ dd\,\ yyyy"/>
    <numFmt numFmtId="169" formatCode="&quot;£&quot;#,##0"/>
    <numFmt numFmtId="170" formatCode="mmmm\ yyyy;@"/>
    <numFmt numFmtId="171" formatCode="&quot;£&quot;#,##0.0\ &quot;bn&quot;"/>
    <numFmt numFmtId="172" formatCode="[$-809]dd\ mmmm\ yyyy"/>
  </numFmts>
  <fonts count="74" x14ac:knownFonts="1">
    <font>
      <sz val="11"/>
      <color theme="1"/>
      <name val="Calibri"/>
      <family val="2"/>
      <scheme val="minor"/>
    </font>
    <font>
      <sz val="11"/>
      <color theme="1"/>
      <name val="Calibri"/>
      <family val="2"/>
      <scheme val="minor"/>
    </font>
    <font>
      <sz val="28"/>
      <color rgb="FF00B6A3"/>
      <name val="Arial"/>
      <family val="2"/>
    </font>
    <font>
      <sz val="11"/>
      <color rgb="FF00B6A3"/>
      <name val="Arial"/>
      <family val="2"/>
    </font>
    <font>
      <sz val="11"/>
      <color theme="1"/>
      <name val="Arial"/>
      <family val="2"/>
    </font>
    <font>
      <b/>
      <sz val="14"/>
      <color theme="1" tint="0.499984740745262"/>
      <name val="Arial"/>
      <family val="2"/>
    </font>
    <font>
      <sz val="14"/>
      <color theme="0" tint="-0.499984740745262"/>
      <name val="Arial"/>
      <family val="2"/>
    </font>
    <font>
      <sz val="14"/>
      <color theme="1"/>
      <name val="Arial"/>
      <family val="2"/>
    </font>
    <font>
      <sz val="12"/>
      <name val="Helv"/>
    </font>
    <font>
      <b/>
      <sz val="12"/>
      <color rgb="FF00B6A3"/>
      <name val="Arial"/>
      <family val="2"/>
    </font>
    <font>
      <sz val="14"/>
      <color rgb="FF00B6A3"/>
      <name val="Arial"/>
      <family val="2"/>
    </font>
    <font>
      <sz val="10"/>
      <color theme="1"/>
      <name val="Arial"/>
      <family val="2"/>
    </font>
    <font>
      <sz val="8"/>
      <name val="Arial"/>
      <family val="2"/>
    </font>
    <font>
      <sz val="14"/>
      <color theme="1" tint="0.499984740745262"/>
      <name val="Arial"/>
      <family val="2"/>
    </font>
    <font>
      <sz val="11"/>
      <color rgb="FF00CC99"/>
      <name val="Arial"/>
      <family val="2"/>
    </font>
    <font>
      <sz val="9"/>
      <color rgb="FF00B6A3"/>
      <name val="Arial"/>
      <family val="2"/>
    </font>
    <font>
      <sz val="11"/>
      <color rgb="FF6C7FBE"/>
      <name val="Arial"/>
      <family val="2"/>
    </font>
    <font>
      <sz val="14"/>
      <color theme="1"/>
      <name val="Calibri"/>
      <family val="2"/>
      <scheme val="minor"/>
    </font>
    <font>
      <sz val="11"/>
      <color rgb="FFF6B695"/>
      <name val="Calibri"/>
      <family val="2"/>
      <scheme val="minor"/>
    </font>
    <font>
      <sz val="11"/>
      <color rgb="FF00B6A3"/>
      <name val="Calibri"/>
      <family val="2"/>
      <scheme val="minor"/>
    </font>
    <font>
      <sz val="11"/>
      <color rgb="FF6C7FBE"/>
      <name val="Calibri"/>
      <family val="2"/>
      <scheme val="minor"/>
    </font>
    <font>
      <sz val="14"/>
      <color rgb="FFF6B695"/>
      <name val="Arial"/>
      <family val="2"/>
    </font>
    <font>
      <sz val="11"/>
      <color rgb="FFF6B695"/>
      <name val="Arial"/>
      <family val="2"/>
    </font>
    <font>
      <b/>
      <sz val="20"/>
      <color theme="0" tint="-0.34998626667073579"/>
      <name val="Arial"/>
      <family val="2"/>
    </font>
    <font>
      <sz val="11"/>
      <color theme="0" tint="-0.34998626667073579"/>
      <name val="Calibri"/>
      <family val="2"/>
      <scheme val="minor"/>
    </font>
    <font>
      <sz val="11"/>
      <color theme="0" tint="-0.34998626667073579"/>
      <name val="Arial"/>
      <family val="2"/>
    </font>
    <font>
      <sz val="14"/>
      <color theme="0" tint="-0.34998626667073579"/>
      <name val="Arial"/>
      <family val="2"/>
    </font>
    <font>
      <sz val="24"/>
      <color rgb="FF00B6A3"/>
      <name val="Arial"/>
      <family val="2"/>
    </font>
    <font>
      <sz val="24"/>
      <color theme="1"/>
      <name val="Calibri"/>
      <family val="2"/>
      <scheme val="minor"/>
    </font>
    <font>
      <sz val="10"/>
      <color rgb="FFF6B695"/>
      <name val="Arial"/>
      <family val="2"/>
    </font>
    <font>
      <sz val="11"/>
      <color rgb="FFE96786"/>
      <name val="Arial"/>
      <family val="2"/>
    </font>
    <font>
      <sz val="14"/>
      <color rgb="FFE96786"/>
      <name val="Arial"/>
      <family val="2"/>
    </font>
    <font>
      <sz val="11"/>
      <color rgb="FFE96786"/>
      <name val="Calibri"/>
      <family val="2"/>
      <scheme val="minor"/>
    </font>
    <font>
      <sz val="16"/>
      <color rgb="FF00B6A3"/>
      <name val="Arial"/>
      <family val="2"/>
    </font>
    <font>
      <sz val="12"/>
      <color theme="1" tint="0.499984740745262"/>
      <name val="Arial"/>
      <family val="2"/>
    </font>
    <font>
      <sz val="12"/>
      <color theme="0" tint="-0.499984740745262"/>
      <name val="Arial"/>
      <family val="2"/>
    </font>
    <font>
      <sz val="18"/>
      <color rgb="FF00B6A3"/>
      <name val="Arial"/>
      <family val="2"/>
    </font>
    <font>
      <b/>
      <sz val="18"/>
      <color theme="1" tint="0.499984740745262"/>
      <name val="Arial"/>
      <family val="2"/>
    </font>
    <font>
      <sz val="12"/>
      <color theme="1"/>
      <name val="Arial"/>
      <family val="2"/>
    </font>
    <font>
      <sz val="12"/>
      <color theme="1"/>
      <name val="Calibri"/>
      <family val="2"/>
      <scheme val="minor"/>
    </font>
    <font>
      <sz val="11"/>
      <color rgb="FF041E42"/>
      <name val="Arial"/>
      <family val="2"/>
    </font>
    <font>
      <sz val="11"/>
      <color rgb="FF5CD4B5"/>
      <name val="Arial"/>
      <family val="2"/>
    </font>
    <font>
      <b/>
      <sz val="20"/>
      <color rgb="FF5CD4B5"/>
      <name val="Arial"/>
      <family val="2"/>
    </font>
    <font>
      <b/>
      <sz val="11"/>
      <color rgb="FF5CD4B5"/>
      <name val="Arial"/>
      <family val="2"/>
    </font>
    <font>
      <sz val="10"/>
      <color rgb="FF5CD4B5"/>
      <name val="Arial"/>
      <family val="2"/>
    </font>
    <font>
      <sz val="14"/>
      <color rgb="FF5CD4B5"/>
      <name val="Arial"/>
      <family val="2"/>
    </font>
    <font>
      <b/>
      <sz val="18"/>
      <color rgb="FF041E42"/>
      <name val="Arial"/>
      <family val="2"/>
    </font>
    <font>
      <sz val="18"/>
      <color rgb="FF041E42"/>
      <name val="Calibri"/>
      <family val="2"/>
      <scheme val="minor"/>
    </font>
    <font>
      <b/>
      <sz val="10"/>
      <color rgb="FF041E42"/>
      <name val="Arial"/>
      <family val="2"/>
    </font>
    <font>
      <sz val="11"/>
      <color rgb="FF5CD4B5"/>
      <name val="Calibri"/>
      <family val="2"/>
      <scheme val="minor"/>
    </font>
    <font>
      <sz val="10"/>
      <color rgb="FF041E42"/>
      <name val="Arial"/>
      <family val="2"/>
    </font>
    <font>
      <sz val="11"/>
      <color rgb="FF041E42"/>
      <name val="Calibri"/>
      <family val="2"/>
      <scheme val="minor"/>
    </font>
    <font>
      <sz val="11"/>
      <color theme="0" tint="-0.499984740745262"/>
      <name val="Arial"/>
      <family val="2"/>
    </font>
    <font>
      <sz val="10"/>
      <color theme="0" tint="-0.499984740745262"/>
      <name val="Arial"/>
      <family val="2"/>
    </font>
    <font>
      <b/>
      <sz val="20"/>
      <color rgb="FF041E42"/>
      <name val="Arial"/>
      <family val="2"/>
    </font>
    <font>
      <sz val="14"/>
      <color rgb="FF5CD4B5"/>
      <name val="Calibri"/>
      <family val="2"/>
      <scheme val="minor"/>
    </font>
    <font>
      <sz val="11"/>
      <color rgb="FF55A3D7"/>
      <name val="Arial"/>
      <family val="2"/>
    </font>
    <font>
      <sz val="14"/>
      <color rgb="FF55A3D7"/>
      <name val="Arial"/>
      <family val="2"/>
    </font>
    <font>
      <sz val="14"/>
      <color rgb="FF041E42"/>
      <name val="Arial"/>
      <family val="2"/>
    </font>
    <font>
      <sz val="9"/>
      <color rgb="FF5CD4B5"/>
      <name val="Arial"/>
      <family val="2"/>
    </font>
    <font>
      <sz val="12"/>
      <color rgb="FF5CD4B5"/>
      <name val="Arial"/>
      <family val="2"/>
    </font>
    <font>
      <sz val="12"/>
      <color rgb="FF041E42"/>
      <name val="Arial"/>
      <family val="2"/>
    </font>
    <font>
      <sz val="16"/>
      <color rgb="FF5CD4B5"/>
      <name val="Arial"/>
      <family val="2"/>
    </font>
    <font>
      <sz val="20"/>
      <color rgb="FF041E42"/>
      <name val="Arial"/>
      <family val="2"/>
    </font>
    <font>
      <sz val="18"/>
      <color rgb="FF828FA1"/>
      <name val="Arial"/>
      <family val="2"/>
    </font>
    <font>
      <sz val="18"/>
      <color rgb="FF828FA1"/>
      <name val="Calibri"/>
      <family val="2"/>
      <scheme val="minor"/>
    </font>
    <font>
      <sz val="18"/>
      <name val="Arial"/>
      <family val="2"/>
    </font>
    <font>
      <sz val="18"/>
      <color rgb="FF5CD4B5"/>
      <name val="Arial"/>
      <family val="2"/>
    </font>
    <font>
      <sz val="18"/>
      <color rgb="FF5CD4B5"/>
      <name val="Calibri"/>
      <family val="2"/>
      <scheme val="minor"/>
    </font>
    <font>
      <u/>
      <sz val="12"/>
      <color rgb="FF5CD4B5"/>
      <name val="Arial"/>
      <family val="2"/>
    </font>
    <font>
      <sz val="11"/>
      <color rgb="FFD2556E"/>
      <name val="Arial"/>
      <family val="2"/>
    </font>
    <font>
      <sz val="14"/>
      <color rgb="FFD2556E"/>
      <name val="Arial"/>
      <family val="2"/>
    </font>
    <font>
      <sz val="12"/>
      <color rgb="FFD2556E"/>
      <name val="Arial"/>
      <family val="2"/>
    </font>
    <font>
      <vertAlign val="superscript"/>
      <sz val="12"/>
      <color theme="0" tint="-0.499984740745262"/>
      <name val="Arial"/>
      <family val="2"/>
    </font>
  </fonts>
  <fills count="3">
    <fill>
      <patternFill patternType="none"/>
    </fill>
    <fill>
      <patternFill patternType="gray125"/>
    </fill>
    <fill>
      <patternFill patternType="solid">
        <fgColor rgb="FFEAF4F6"/>
        <bgColor indexed="64"/>
      </patternFill>
    </fill>
  </fills>
  <borders count="6">
    <border>
      <left/>
      <right/>
      <top/>
      <bottom/>
      <diagonal/>
    </border>
    <border>
      <left/>
      <right/>
      <top/>
      <bottom style="medium">
        <color rgb="FF00B6A3"/>
      </bottom>
      <diagonal/>
    </border>
    <border>
      <left/>
      <right/>
      <top style="medium">
        <color rgb="FF5CD4B5"/>
      </top>
      <bottom/>
      <diagonal/>
    </border>
    <border>
      <left/>
      <right/>
      <top/>
      <bottom style="medium">
        <color rgb="FF5CD4B5"/>
      </bottom>
      <diagonal/>
    </border>
    <border>
      <left/>
      <right/>
      <top style="thin">
        <color rgb="FF5CD4B5"/>
      </top>
      <bottom/>
      <diagonal/>
    </border>
    <border>
      <left/>
      <right/>
      <top/>
      <bottom style="thin">
        <color rgb="FF5CD4B5"/>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cellStyleXfs>
  <cellXfs count="268">
    <xf numFmtId="0" fontId="0" fillId="0" borderId="0" xfId="0"/>
    <xf numFmtId="0" fontId="4" fillId="0" borderId="0" xfId="0" applyFont="1"/>
    <xf numFmtId="0" fontId="7" fillId="0" borderId="0" xfId="0" applyFont="1"/>
    <xf numFmtId="0" fontId="4" fillId="0" borderId="0" xfId="0" applyFont="1" applyAlignment="1">
      <alignment horizontal="right"/>
    </xf>
    <xf numFmtId="0" fontId="3" fillId="0" borderId="0" xfId="0" applyFont="1" applyAlignment="1">
      <alignment horizontal="right" vertical="center" wrapText="1"/>
    </xf>
    <xf numFmtId="0" fontId="4" fillId="0" borderId="0" xfId="0" applyFont="1" applyAlignment="1">
      <alignment vertical="center"/>
    </xf>
    <xf numFmtId="0" fontId="4" fillId="0" borderId="0" xfId="0" applyFont="1" applyAlignment="1">
      <alignment horizontal="center" vertical="center"/>
    </xf>
    <xf numFmtId="3" fontId="12" fillId="0" borderId="0" xfId="3" applyNumberFormat="1" applyFont="1" applyAlignment="1">
      <alignment horizontal="right" vertical="center"/>
    </xf>
    <xf numFmtId="0" fontId="4" fillId="0" borderId="0" xfId="0" applyFont="1" applyAlignment="1">
      <alignment horizontal="right" vertical="center"/>
    </xf>
    <xf numFmtId="0" fontId="7" fillId="0" borderId="1" xfId="0" applyFont="1" applyBorder="1"/>
    <xf numFmtId="0" fontId="11" fillId="0" borderId="0" xfId="0" applyFont="1" applyAlignment="1">
      <alignment vertical="center" wrapText="1"/>
    </xf>
    <xf numFmtId="165" fontId="10" fillId="0" borderId="0" xfId="2" applyNumberFormat="1" applyFont="1" applyAlignment="1">
      <alignment horizontal="right" vertical="center"/>
    </xf>
    <xf numFmtId="0" fontId="3" fillId="0" borderId="0" xfId="0" applyFont="1" applyAlignment="1">
      <alignment wrapText="1"/>
    </xf>
    <xf numFmtId="165" fontId="10" fillId="0" borderId="0" xfId="0" applyNumberFormat="1" applyFont="1" applyAlignment="1">
      <alignment horizontal="right" vertical="center"/>
    </xf>
    <xf numFmtId="0" fontId="0" fillId="0" borderId="0" xfId="0" applyAlignment="1">
      <alignment horizontal="right" vertical="center"/>
    </xf>
    <xf numFmtId="0" fontId="15" fillId="0" borderId="0" xfId="0" applyFont="1" applyAlignment="1">
      <alignment horizontal="right" wrapText="1"/>
    </xf>
    <xf numFmtId="0" fontId="15" fillId="0" borderId="0" xfId="0" applyFont="1" applyAlignment="1">
      <alignment horizontal="center" wrapText="1"/>
    </xf>
    <xf numFmtId="0" fontId="2" fillId="0" borderId="0" xfId="0" applyFont="1" applyAlignment="1">
      <alignment vertical="center"/>
    </xf>
    <xf numFmtId="0" fontId="3" fillId="0" borderId="0" xfId="0" applyFont="1"/>
    <xf numFmtId="165" fontId="21" fillId="0" borderId="0" xfId="0" applyNumberFormat="1" applyFont="1" applyAlignment="1">
      <alignment horizontal="right" vertical="center"/>
    </xf>
    <xf numFmtId="165" fontId="26" fillId="0" borderId="0" xfId="2" applyNumberFormat="1" applyFont="1" applyAlignment="1">
      <alignment horizontal="right" vertical="center"/>
    </xf>
    <xf numFmtId="0" fontId="17" fillId="0" borderId="0" xfId="0" applyFont="1" applyAlignment="1">
      <alignment horizontal="left" vertical="center" wrapText="1"/>
    </xf>
    <xf numFmtId="0" fontId="25" fillId="0" borderId="0" xfId="0" applyFont="1" applyAlignment="1">
      <alignment horizontal="right" vertical="center" wrapText="1"/>
    </xf>
    <xf numFmtId="169" fontId="21" fillId="0" borderId="0" xfId="0" applyNumberFormat="1" applyFont="1" applyAlignment="1">
      <alignment horizontal="right" vertical="center"/>
    </xf>
    <xf numFmtId="165" fontId="21" fillId="0" borderId="0" xfId="2" applyNumberFormat="1" applyFont="1" applyAlignment="1">
      <alignment horizontal="right" vertical="center"/>
    </xf>
    <xf numFmtId="0" fontId="22" fillId="0" borderId="0" xfId="0" applyFont="1" applyAlignment="1">
      <alignment horizontal="right" vertical="center"/>
    </xf>
    <xf numFmtId="165" fontId="31" fillId="0" borderId="0" xfId="2" applyNumberFormat="1" applyFont="1" applyAlignment="1">
      <alignment horizontal="right" vertical="center"/>
    </xf>
    <xf numFmtId="0" fontId="22" fillId="0" borderId="0" xfId="0" applyFont="1" applyAlignment="1">
      <alignment horizontal="right" vertical="center" wrapText="1"/>
    </xf>
    <xf numFmtId="0" fontId="3" fillId="0" borderId="0" xfId="0" applyFont="1" applyAlignment="1">
      <alignment horizontal="right" vertical="top" wrapText="1"/>
    </xf>
    <xf numFmtId="0" fontId="30" fillId="0" borderId="0" xfId="0" applyFont="1" applyAlignment="1">
      <alignment horizontal="right" wrapText="1"/>
    </xf>
    <xf numFmtId="165" fontId="4" fillId="0" borderId="0" xfId="2" applyNumberFormat="1" applyFont="1" applyAlignment="1">
      <alignment horizontal="right" vertical="center"/>
    </xf>
    <xf numFmtId="164" fontId="9" fillId="0" borderId="0" xfId="3" applyNumberFormat="1" applyFont="1" applyAlignment="1">
      <alignment horizontal="left" wrapText="1"/>
    </xf>
    <xf numFmtId="164" fontId="9" fillId="0" borderId="0" xfId="3" applyNumberFormat="1" applyFont="1" applyAlignment="1">
      <alignment horizontal="right" wrapText="1"/>
    </xf>
    <xf numFmtId="165" fontId="3" fillId="0" borderId="0" xfId="2" applyNumberFormat="1" applyFont="1" applyAlignment="1">
      <alignment horizontal="right" vertical="center" wrapText="1"/>
    </xf>
    <xf numFmtId="165" fontId="22" fillId="0" borderId="0" xfId="2" applyNumberFormat="1" applyFont="1" applyAlignment="1">
      <alignment horizontal="right" vertical="center" wrapText="1"/>
    </xf>
    <xf numFmtId="165" fontId="30" fillId="0" borderId="0" xfId="2" applyNumberFormat="1" applyFont="1" applyAlignment="1">
      <alignment horizontal="right" vertical="center" wrapText="1"/>
    </xf>
    <xf numFmtId="0" fontId="10" fillId="0" borderId="0" xfId="0" applyFont="1" applyAlignment="1">
      <alignment horizontal="left" vertical="center" wrapText="1"/>
    </xf>
    <xf numFmtId="0" fontId="11" fillId="0" borderId="0" xfId="0" applyFont="1" applyAlignment="1">
      <alignment horizontal="right" vertical="center"/>
    </xf>
    <xf numFmtId="0" fontId="4" fillId="0" borderId="0" xfId="0" applyFont="1" applyAlignment="1">
      <alignment horizontal="right" vertical="center" wrapText="1"/>
    </xf>
    <xf numFmtId="0" fontId="24" fillId="0" borderId="0" xfId="0" applyFont="1"/>
    <xf numFmtId="164" fontId="9" fillId="0" borderId="0" xfId="3" applyNumberFormat="1" applyFont="1" applyAlignment="1">
      <alignment horizontal="center" wrapText="1"/>
    </xf>
    <xf numFmtId="171" fontId="10" fillId="0" borderId="0" xfId="0" applyNumberFormat="1" applyFont="1" applyAlignment="1">
      <alignment horizontal="right" vertical="center"/>
    </xf>
    <xf numFmtId="0" fontId="3" fillId="0" borderId="0" xfId="0" applyFont="1" applyAlignment="1">
      <alignment horizontal="right"/>
    </xf>
    <xf numFmtId="0" fontId="34" fillId="0" borderId="0" xfId="0" applyFont="1" applyAlignment="1">
      <alignment horizontal="right" vertical="top"/>
    </xf>
    <xf numFmtId="0" fontId="14" fillId="0" borderId="0" xfId="0" applyFont="1" applyAlignment="1">
      <alignment horizontal="right" vertical="center"/>
    </xf>
    <xf numFmtId="0" fontId="34" fillId="0" borderId="0" xfId="0" applyFont="1" applyAlignment="1">
      <alignment vertical="top"/>
    </xf>
    <xf numFmtId="0" fontId="4" fillId="0" borderId="0" xfId="0" applyFont="1" applyAlignment="1">
      <alignment horizontal="right" vertical="top"/>
    </xf>
    <xf numFmtId="0" fontId="4" fillId="0" borderId="0" xfId="0" applyFont="1" applyAlignment="1">
      <alignment vertical="top"/>
    </xf>
    <xf numFmtId="0" fontId="0" fillId="0" borderId="0" xfId="0" applyAlignment="1">
      <alignment horizontal="right"/>
    </xf>
    <xf numFmtId="0" fontId="37" fillId="0" borderId="0" xfId="0" applyFont="1" applyAlignment="1">
      <alignment horizontal="center" vertical="center"/>
    </xf>
    <xf numFmtId="165" fontId="40" fillId="0" borderId="0" xfId="2" applyNumberFormat="1" applyFont="1" applyAlignment="1">
      <alignment horizontal="right" vertical="center" wrapText="1"/>
    </xf>
    <xf numFmtId="165" fontId="41" fillId="0" borderId="0" xfId="2" applyNumberFormat="1" applyFont="1" applyAlignment="1">
      <alignment horizontal="right" vertical="center" wrapText="1"/>
    </xf>
    <xf numFmtId="0" fontId="41" fillId="0" borderId="0" xfId="0" applyFont="1" applyAlignment="1">
      <alignment horizontal="right" vertical="center" wrapText="1"/>
    </xf>
    <xf numFmtId="166" fontId="44" fillId="0" borderId="0" xfId="1" applyNumberFormat="1" applyFont="1" applyAlignment="1">
      <alignment horizontal="right" vertical="center" wrapText="1"/>
    </xf>
    <xf numFmtId="0" fontId="6" fillId="0" borderId="0" xfId="0" applyFont="1" applyAlignment="1">
      <alignment vertical="center" wrapText="1"/>
    </xf>
    <xf numFmtId="0" fontId="36" fillId="0" borderId="0" xfId="0" applyFont="1" applyAlignment="1">
      <alignment vertical="center"/>
    </xf>
    <xf numFmtId="0" fontId="33" fillId="0" borderId="0" xfId="0" applyFont="1" applyAlignment="1">
      <alignment vertical="center"/>
    </xf>
    <xf numFmtId="0" fontId="24" fillId="0" borderId="0" xfId="0" applyFont="1" applyAlignment="1">
      <alignment horizontal="right" vertical="center" wrapText="1"/>
    </xf>
    <xf numFmtId="0" fontId="24" fillId="0" borderId="0" xfId="0" applyFont="1" applyAlignment="1">
      <alignment wrapText="1"/>
    </xf>
    <xf numFmtId="0" fontId="0" fillId="0" borderId="0" xfId="0" applyAlignment="1">
      <alignment horizontal="right" vertical="center" wrapText="1"/>
    </xf>
    <xf numFmtId="0" fontId="0" fillId="0" borderId="0" xfId="0" applyAlignment="1">
      <alignment vertical="center"/>
    </xf>
    <xf numFmtId="0" fontId="44" fillId="2" borderId="0" xfId="0" applyFont="1" applyFill="1" applyAlignment="1">
      <alignment horizontal="right" vertical="center" wrapText="1"/>
    </xf>
    <xf numFmtId="17" fontId="48" fillId="0" borderId="2" xfId="3" applyNumberFormat="1" applyFont="1" applyBorder="1" applyAlignment="1">
      <alignment horizontal="right" wrapText="1"/>
    </xf>
    <xf numFmtId="17" fontId="48" fillId="0" borderId="0" xfId="3" applyNumberFormat="1" applyFont="1" applyAlignment="1">
      <alignment horizontal="right" wrapText="1"/>
    </xf>
    <xf numFmtId="0" fontId="45" fillId="0" borderId="0" xfId="0" applyFont="1" applyAlignment="1">
      <alignment vertical="center" wrapText="1"/>
    </xf>
    <xf numFmtId="165" fontId="44" fillId="0" borderId="0" xfId="1" applyNumberFormat="1" applyFont="1" applyAlignment="1">
      <alignment horizontal="right" vertical="center" wrapText="1"/>
    </xf>
    <xf numFmtId="165" fontId="44" fillId="2" borderId="0" xfId="1" applyNumberFormat="1" applyFont="1" applyFill="1" applyAlignment="1">
      <alignment horizontal="right" vertical="center" wrapText="1"/>
    </xf>
    <xf numFmtId="3" fontId="44" fillId="0" borderId="0" xfId="2" applyNumberFormat="1" applyFont="1" applyAlignment="1">
      <alignment vertical="center"/>
    </xf>
    <xf numFmtId="3" fontId="44" fillId="2" borderId="0" xfId="2" applyNumberFormat="1" applyFont="1" applyFill="1" applyAlignment="1">
      <alignment vertical="center"/>
    </xf>
    <xf numFmtId="3" fontId="44" fillId="0" borderId="0" xfId="2" applyNumberFormat="1" applyFont="1" applyAlignment="1">
      <alignment horizontal="right" vertical="center"/>
    </xf>
    <xf numFmtId="3" fontId="44" fillId="2" borderId="0" xfId="2" applyNumberFormat="1" applyFont="1" applyFill="1" applyAlignment="1">
      <alignment horizontal="right" vertical="center"/>
    </xf>
    <xf numFmtId="170" fontId="27" fillId="0" borderId="0" xfId="0" applyNumberFormat="1" applyFont="1" applyAlignment="1">
      <alignment horizontal="right" vertical="center"/>
    </xf>
    <xf numFmtId="170" fontId="28" fillId="0" borderId="0" xfId="0" applyNumberFormat="1" applyFont="1" applyAlignment="1">
      <alignment horizontal="right" vertical="center"/>
    </xf>
    <xf numFmtId="0" fontId="42" fillId="0" borderId="2" xfId="0" applyFont="1" applyBorder="1"/>
    <xf numFmtId="0" fontId="43" fillId="0" borderId="2" xfId="0" applyFont="1" applyBorder="1" applyAlignment="1">
      <alignment horizontal="right" vertical="center"/>
    </xf>
    <xf numFmtId="3" fontId="11" fillId="0" borderId="3" xfId="2" applyNumberFormat="1" applyFont="1" applyBorder="1" applyAlignment="1">
      <alignment vertical="center"/>
    </xf>
    <xf numFmtId="3" fontId="11" fillId="2" borderId="3" xfId="2" applyNumberFormat="1" applyFont="1" applyFill="1" applyBorder="1" applyAlignment="1">
      <alignment vertical="center"/>
    </xf>
    <xf numFmtId="3" fontId="11" fillId="2" borderId="3" xfId="2" applyNumberFormat="1" applyFont="1" applyFill="1" applyBorder="1" applyAlignment="1">
      <alignment horizontal="right" vertical="center"/>
    </xf>
    <xf numFmtId="3" fontId="50" fillId="0" borderId="0" xfId="3" applyNumberFormat="1" applyFont="1" applyAlignment="1">
      <alignment horizontal="right" vertical="center"/>
    </xf>
    <xf numFmtId="0" fontId="50" fillId="2" borderId="0" xfId="0" applyFont="1" applyFill="1" applyAlignment="1">
      <alignment horizontal="right" vertical="center"/>
    </xf>
    <xf numFmtId="3" fontId="50" fillId="2" borderId="0" xfId="3" applyNumberFormat="1" applyFont="1" applyFill="1" applyAlignment="1">
      <alignment horizontal="right" vertical="center"/>
    </xf>
    <xf numFmtId="0" fontId="40" fillId="0" borderId="0" xfId="0" applyFont="1" applyAlignment="1">
      <alignment horizontal="right" vertical="center" wrapText="1"/>
    </xf>
    <xf numFmtId="0" fontId="40" fillId="0" borderId="0" xfId="0" applyFont="1" applyAlignment="1">
      <alignment horizontal="right" vertical="center"/>
    </xf>
    <xf numFmtId="0" fontId="40" fillId="0" borderId="3" xfId="0" applyFont="1" applyBorder="1" applyAlignment="1">
      <alignment horizontal="right" vertical="center" wrapText="1"/>
    </xf>
    <xf numFmtId="0" fontId="41" fillId="0" borderId="0" xfId="0" applyFont="1" applyAlignment="1">
      <alignment horizontal="right"/>
    </xf>
    <xf numFmtId="0" fontId="45" fillId="0" borderId="0" xfId="0" applyFont="1" applyAlignment="1">
      <alignment horizontal="right"/>
    </xf>
    <xf numFmtId="0" fontId="55" fillId="0" borderId="0" xfId="0" applyFont="1" applyAlignment="1">
      <alignment horizontal="left" vertical="center" wrapText="1"/>
    </xf>
    <xf numFmtId="171" fontId="45" fillId="0" borderId="0" xfId="0" applyNumberFormat="1" applyFont="1" applyAlignment="1">
      <alignment horizontal="right" vertical="center"/>
    </xf>
    <xf numFmtId="165" fontId="45" fillId="0" borderId="0" xfId="2" applyNumberFormat="1" applyFont="1" applyAlignment="1">
      <alignment horizontal="right" vertical="center"/>
    </xf>
    <xf numFmtId="171" fontId="58" fillId="0" borderId="0" xfId="0" applyNumberFormat="1" applyFont="1" applyAlignment="1">
      <alignment horizontal="right" vertical="center"/>
    </xf>
    <xf numFmtId="165" fontId="58" fillId="0" borderId="0" xfId="2" applyNumberFormat="1" applyFont="1" applyAlignment="1">
      <alignment horizontal="right" vertical="center"/>
    </xf>
    <xf numFmtId="3" fontId="58" fillId="0" borderId="0" xfId="0" applyNumberFormat="1" applyFont="1" applyAlignment="1">
      <alignment horizontal="right" vertical="center"/>
    </xf>
    <xf numFmtId="0" fontId="41" fillId="0" borderId="0" xfId="0" applyFont="1" applyAlignment="1">
      <alignment horizontal="right" vertical="center"/>
    </xf>
    <xf numFmtId="3" fontId="45" fillId="0" borderId="0" xfId="0" applyNumberFormat="1" applyFont="1" applyAlignment="1">
      <alignment horizontal="right" vertical="center"/>
    </xf>
    <xf numFmtId="0" fontId="59" fillId="0" borderId="0" xfId="0" applyFont="1" applyAlignment="1">
      <alignment horizontal="right" wrapText="1"/>
    </xf>
    <xf numFmtId="0" fontId="66" fillId="0" borderId="0" xfId="0" applyFont="1" applyAlignment="1">
      <alignment vertical="center" wrapText="1"/>
    </xf>
    <xf numFmtId="0" fontId="62" fillId="0" borderId="0" xfId="0" applyFont="1" applyAlignment="1">
      <alignment vertical="center"/>
    </xf>
    <xf numFmtId="0" fontId="19" fillId="0" borderId="0" xfId="0" applyFont="1"/>
    <xf numFmtId="0" fontId="5" fillId="0" borderId="2" xfId="0" applyFont="1" applyBorder="1" applyAlignment="1">
      <alignment horizontal="center" vertical="top"/>
    </xf>
    <xf numFmtId="0" fontId="6" fillId="0" borderId="2" xfId="0" applyFont="1" applyBorder="1" applyAlignment="1">
      <alignment vertical="center" wrapText="1"/>
    </xf>
    <xf numFmtId="0" fontId="4" fillId="0" borderId="2" xfId="0" applyFont="1" applyBorder="1" applyAlignment="1">
      <alignment vertical="center" wrapText="1"/>
    </xf>
    <xf numFmtId="0" fontId="4" fillId="0" borderId="2" xfId="0" applyFont="1" applyBorder="1" applyAlignment="1">
      <alignment horizontal="right" vertical="center" wrapText="1"/>
    </xf>
    <xf numFmtId="0" fontId="4" fillId="0" borderId="3" xfId="0" applyFont="1" applyBorder="1"/>
    <xf numFmtId="0" fontId="4" fillId="0" borderId="3" xfId="0" applyFont="1" applyBorder="1" applyAlignment="1">
      <alignment horizontal="right"/>
    </xf>
    <xf numFmtId="0" fontId="14" fillId="0" borderId="3" xfId="0" applyFont="1" applyBorder="1" applyAlignment="1">
      <alignment horizontal="right"/>
    </xf>
    <xf numFmtId="0" fontId="49" fillId="0" borderId="0" xfId="0" applyFont="1" applyAlignment="1">
      <alignment horizontal="left" vertical="center" wrapText="1"/>
    </xf>
    <xf numFmtId="3" fontId="11" fillId="0" borderId="0" xfId="2" applyNumberFormat="1" applyFont="1" applyAlignment="1">
      <alignment vertical="center"/>
    </xf>
    <xf numFmtId="3" fontId="11" fillId="0" borderId="0" xfId="2" applyNumberFormat="1" applyFont="1" applyAlignment="1">
      <alignment horizontal="right" vertical="center"/>
    </xf>
    <xf numFmtId="0" fontId="49" fillId="0" borderId="0" xfId="0" applyFont="1" applyAlignment="1">
      <alignment vertical="center" wrapText="1"/>
    </xf>
    <xf numFmtId="165" fontId="50" fillId="0" borderId="0" xfId="2" applyNumberFormat="1" applyFont="1" applyAlignment="1">
      <alignment vertical="center"/>
    </xf>
    <xf numFmtId="0" fontId="4" fillId="0" borderId="4" xfId="0" applyFont="1" applyBorder="1" applyAlignment="1">
      <alignment horizontal="center" vertical="center"/>
    </xf>
    <xf numFmtId="17" fontId="48" fillId="0" borderId="4" xfId="3" applyNumberFormat="1" applyFont="1" applyBorder="1" applyAlignment="1">
      <alignment horizontal="right" wrapText="1"/>
    </xf>
    <xf numFmtId="0" fontId="11" fillId="0" borderId="4" xfId="0" applyFont="1" applyBorder="1" applyAlignment="1">
      <alignment horizontal="right" vertical="center"/>
    </xf>
    <xf numFmtId="0" fontId="40" fillId="0" borderId="5" xfId="0" applyFont="1" applyBorder="1" applyAlignment="1">
      <alignment horizontal="right" vertical="center" wrapText="1"/>
    </xf>
    <xf numFmtId="165" fontId="50" fillId="0" borderId="5" xfId="2" applyNumberFormat="1" applyFont="1" applyBorder="1" applyAlignment="1">
      <alignment vertical="center"/>
    </xf>
    <xf numFmtId="165" fontId="50" fillId="2" borderId="5" xfId="2" applyNumberFormat="1" applyFont="1" applyFill="1" applyBorder="1" applyAlignment="1">
      <alignment vertical="center"/>
    </xf>
    <xf numFmtId="0" fontId="50" fillId="2" borderId="5" xfId="0" applyFont="1" applyFill="1" applyBorder="1" applyAlignment="1">
      <alignment horizontal="right" vertical="center"/>
    </xf>
    <xf numFmtId="0" fontId="41" fillId="0" borderId="4" xfId="0" applyFont="1" applyBorder="1" applyAlignment="1">
      <alignment horizontal="right" vertical="center" wrapText="1"/>
    </xf>
    <xf numFmtId="166" fontId="44" fillId="0" borderId="4" xfId="1" applyNumberFormat="1" applyFont="1" applyBorder="1" applyAlignment="1">
      <alignment horizontal="right" vertical="center" wrapText="1"/>
    </xf>
    <xf numFmtId="0" fontId="44" fillId="2" borderId="4" xfId="0" applyFont="1" applyFill="1" applyBorder="1" applyAlignment="1">
      <alignment horizontal="right" vertical="center" wrapText="1"/>
    </xf>
    <xf numFmtId="0" fontId="52" fillId="0" borderId="5" xfId="0" applyFont="1" applyBorder="1" applyAlignment="1">
      <alignment horizontal="right" vertical="center"/>
    </xf>
    <xf numFmtId="3" fontId="53" fillId="0" borderId="5" xfId="3" applyNumberFormat="1" applyFont="1" applyBorder="1" applyAlignment="1">
      <alignment horizontal="right" vertical="center"/>
    </xf>
    <xf numFmtId="0" fontId="53" fillId="2" borderId="5" xfId="0" applyFont="1" applyFill="1" applyBorder="1" applyAlignment="1">
      <alignment horizontal="right" vertical="center"/>
    </xf>
    <xf numFmtId="165" fontId="50" fillId="2" borderId="0" xfId="2" applyNumberFormat="1" applyFont="1" applyFill="1" applyAlignment="1">
      <alignment vertical="center"/>
    </xf>
    <xf numFmtId="166" fontId="44" fillId="2" borderId="4" xfId="1" applyNumberFormat="1" applyFont="1" applyFill="1" applyBorder="1" applyAlignment="1">
      <alignment horizontal="right" vertical="center" wrapText="1"/>
    </xf>
    <xf numFmtId="3" fontId="50" fillId="0" borderId="5" xfId="3" applyNumberFormat="1" applyFont="1" applyBorder="1" applyAlignment="1">
      <alignment horizontal="right" vertical="center"/>
    </xf>
    <xf numFmtId="3" fontId="50" fillId="2" borderId="5" xfId="3" applyNumberFormat="1" applyFont="1" applyFill="1" applyBorder="1" applyAlignment="1">
      <alignment horizontal="right" vertical="center"/>
    </xf>
    <xf numFmtId="3" fontId="50" fillId="0" borderId="4" xfId="3" applyNumberFormat="1" applyFont="1" applyBorder="1" applyAlignment="1">
      <alignment horizontal="right" vertical="center"/>
    </xf>
    <xf numFmtId="3" fontId="50" fillId="2" borderId="4" xfId="3" applyNumberFormat="1" applyFont="1" applyFill="1" applyBorder="1" applyAlignment="1">
      <alignment horizontal="right" vertical="center"/>
    </xf>
    <xf numFmtId="0" fontId="50" fillId="2" borderId="4" xfId="0" applyFont="1" applyFill="1" applyBorder="1" applyAlignment="1">
      <alignment horizontal="right" vertical="center"/>
    </xf>
    <xf numFmtId="0" fontId="40" fillId="0" borderId="4" xfId="0" applyFont="1" applyBorder="1" applyAlignment="1">
      <alignment horizontal="right" vertical="center" wrapText="1"/>
    </xf>
    <xf numFmtId="165" fontId="50" fillId="2" borderId="5" xfId="2" applyNumberFormat="1" applyFont="1" applyFill="1" applyBorder="1" applyAlignment="1">
      <alignment horizontal="right" vertical="center"/>
    </xf>
    <xf numFmtId="0" fontId="33" fillId="0" borderId="0" xfId="0" applyFont="1"/>
    <xf numFmtId="0" fontId="24" fillId="0" borderId="2" xfId="0" applyFont="1" applyBorder="1"/>
    <xf numFmtId="164" fontId="9" fillId="0" borderId="2" xfId="3" applyNumberFormat="1" applyFont="1" applyBorder="1" applyAlignment="1">
      <alignment horizontal="center" wrapText="1"/>
    </xf>
    <xf numFmtId="164" fontId="9" fillId="0" borderId="2" xfId="3" applyNumberFormat="1" applyFont="1" applyBorder="1" applyAlignment="1">
      <alignment horizontal="left" wrapText="1"/>
    </xf>
    <xf numFmtId="0" fontId="3" fillId="0" borderId="2" xfId="0" applyFont="1" applyBorder="1" applyAlignment="1">
      <alignment horizontal="right"/>
    </xf>
    <xf numFmtId="164" fontId="9" fillId="0" borderId="2" xfId="3" applyNumberFormat="1" applyFont="1" applyBorder="1" applyAlignment="1">
      <alignment horizontal="right" wrapText="1"/>
    </xf>
    <xf numFmtId="0" fontId="15" fillId="0" borderId="2" xfId="0" applyFont="1" applyBorder="1" applyAlignment="1">
      <alignment horizontal="center" wrapText="1"/>
    </xf>
    <xf numFmtId="0" fontId="0" fillId="0" borderId="2" xfId="0" applyBorder="1"/>
    <xf numFmtId="0" fontId="59" fillId="0" borderId="2" xfId="0" applyFont="1" applyBorder="1" applyAlignment="1">
      <alignment horizontal="right" wrapText="1"/>
    </xf>
    <xf numFmtId="0" fontId="15" fillId="0" borderId="2" xfId="0" applyFont="1" applyBorder="1" applyAlignment="1">
      <alignment horizontal="right" wrapText="1"/>
    </xf>
    <xf numFmtId="0" fontId="1" fillId="0" borderId="0" xfId="0" applyFont="1" applyAlignment="1">
      <alignment horizontal="right" vertical="center" wrapText="1"/>
    </xf>
    <xf numFmtId="0" fontId="18" fillId="0" borderId="0" xfId="0" applyFont="1" applyAlignment="1">
      <alignment horizontal="right" vertical="center" wrapText="1"/>
    </xf>
    <xf numFmtId="0" fontId="32" fillId="0" borderId="0" xfId="0" applyFont="1" applyAlignment="1">
      <alignment horizontal="right" vertical="center"/>
    </xf>
    <xf numFmtId="0" fontId="20" fillId="0" borderId="5" xfId="0" applyFont="1" applyBorder="1" applyAlignment="1">
      <alignment horizontal="right" vertical="center" wrapText="1"/>
    </xf>
    <xf numFmtId="165" fontId="13" fillId="0" borderId="5" xfId="2" applyNumberFormat="1" applyFont="1" applyBorder="1" applyAlignment="1">
      <alignment horizontal="right" vertical="center"/>
    </xf>
    <xf numFmtId="165" fontId="56" fillId="0" borderId="5" xfId="2" applyNumberFormat="1" applyFont="1" applyBorder="1" applyAlignment="1">
      <alignment horizontal="right" vertical="center" wrapText="1"/>
    </xf>
    <xf numFmtId="165" fontId="57" fillId="0" borderId="5" xfId="0" applyNumberFormat="1" applyFont="1" applyBorder="1" applyAlignment="1">
      <alignment horizontal="right" vertical="center"/>
    </xf>
    <xf numFmtId="165" fontId="16" fillId="0" borderId="5" xfId="2" applyNumberFormat="1" applyFont="1" applyBorder="1" applyAlignment="1">
      <alignment horizontal="right" vertical="center" wrapText="1"/>
    </xf>
    <xf numFmtId="0" fontId="11" fillId="0" borderId="5" xfId="0" applyFont="1" applyBorder="1" applyAlignment="1">
      <alignment vertical="center" wrapText="1"/>
    </xf>
    <xf numFmtId="0" fontId="22" fillId="0" borderId="5" xfId="0" applyFont="1" applyBorder="1" applyAlignment="1">
      <alignment horizontal="right" vertical="center" wrapText="1"/>
    </xf>
    <xf numFmtId="0" fontId="4" fillId="0" borderId="5" xfId="0" applyFont="1" applyBorder="1" applyAlignment="1">
      <alignment vertical="center"/>
    </xf>
    <xf numFmtId="165" fontId="21" fillId="0" borderId="5" xfId="2" applyNumberFormat="1" applyFont="1" applyBorder="1" applyAlignment="1">
      <alignment horizontal="right" vertical="center"/>
    </xf>
    <xf numFmtId="169" fontId="21" fillId="0" borderId="5" xfId="0" applyNumberFormat="1" applyFont="1" applyBorder="1" applyAlignment="1">
      <alignment horizontal="right" vertical="center"/>
    </xf>
    <xf numFmtId="0" fontId="24" fillId="0" borderId="4" xfId="0" applyFont="1" applyBorder="1"/>
    <xf numFmtId="165" fontId="4" fillId="0" borderId="4" xfId="2" applyNumberFormat="1" applyFont="1" applyBorder="1" applyAlignment="1">
      <alignment horizontal="right" vertical="center"/>
    </xf>
    <xf numFmtId="164" fontId="9" fillId="0" borderId="4" xfId="3" applyNumberFormat="1" applyFont="1" applyBorder="1" applyAlignment="1">
      <alignment horizontal="center" wrapText="1"/>
    </xf>
    <xf numFmtId="0" fontId="4" fillId="0" borderId="4" xfId="0" applyFont="1" applyBorder="1" applyAlignment="1">
      <alignment horizontal="right"/>
    </xf>
    <xf numFmtId="0" fontId="15" fillId="0" borderId="4" xfId="0" applyFont="1" applyBorder="1" applyAlignment="1">
      <alignment horizontal="center" wrapText="1"/>
    </xf>
    <xf numFmtId="0" fontId="59" fillId="0" borderId="4" xfId="0" applyFont="1" applyBorder="1" applyAlignment="1">
      <alignment horizontal="right" wrapText="1"/>
    </xf>
    <xf numFmtId="0" fontId="24" fillId="0" borderId="5" xfId="0" applyFont="1" applyBorder="1" applyAlignment="1">
      <alignment wrapText="1"/>
    </xf>
    <xf numFmtId="0" fontId="0" fillId="0" borderId="5" xfId="0" applyBorder="1" applyAlignment="1">
      <alignment horizontal="right"/>
    </xf>
    <xf numFmtId="165" fontId="10" fillId="0" borderId="5" xfId="2" applyNumberFormat="1" applyFont="1" applyBorder="1" applyAlignment="1">
      <alignment horizontal="right" vertical="center"/>
    </xf>
    <xf numFmtId="169" fontId="19" fillId="0" borderId="5" xfId="0" applyNumberFormat="1" applyFont="1" applyBorder="1" applyAlignment="1">
      <alignment horizontal="right"/>
    </xf>
    <xf numFmtId="0" fontId="19" fillId="0" borderId="5" xfId="0" applyFont="1" applyBorder="1" applyAlignment="1">
      <alignment horizontal="right" vertical="center"/>
    </xf>
    <xf numFmtId="0" fontId="3" fillId="0" borderId="5" xfId="0" applyFont="1" applyBorder="1" applyAlignment="1">
      <alignment wrapText="1"/>
    </xf>
    <xf numFmtId="0" fontId="25" fillId="0" borderId="5" xfId="0" applyFont="1" applyBorder="1" applyAlignment="1">
      <alignment horizontal="right" vertical="center" wrapText="1"/>
    </xf>
    <xf numFmtId="169" fontId="49" fillId="0" borderId="5" xfId="0" applyNumberFormat="1" applyFont="1" applyBorder="1" applyAlignment="1">
      <alignment horizontal="right"/>
    </xf>
    <xf numFmtId="0" fontId="49" fillId="0" borderId="5" xfId="0" applyFont="1" applyBorder="1" applyAlignment="1">
      <alignment horizontal="right" vertical="center"/>
    </xf>
    <xf numFmtId="0" fontId="40" fillId="0" borderId="0" xfId="0" applyFont="1" applyAlignment="1">
      <alignment horizontal="right"/>
    </xf>
    <xf numFmtId="0" fontId="58" fillId="0" borderId="0" xfId="0" applyFont="1" applyAlignment="1">
      <alignment horizontal="right"/>
    </xf>
    <xf numFmtId="0" fontId="29" fillId="0" borderId="0" xfId="0" applyFont="1" applyAlignment="1">
      <alignment vertical="center" wrapText="1"/>
    </xf>
    <xf numFmtId="0" fontId="24" fillId="0" borderId="5" xfId="0" applyFont="1" applyBorder="1" applyAlignment="1">
      <alignment horizontal="right" vertical="center" wrapText="1"/>
    </xf>
    <xf numFmtId="171" fontId="58" fillId="0" borderId="5" xfId="0" applyNumberFormat="1" applyFont="1" applyBorder="1" applyAlignment="1">
      <alignment horizontal="right" vertical="center"/>
    </xf>
    <xf numFmtId="165" fontId="58" fillId="0" borderId="5" xfId="2" applyNumberFormat="1" applyFont="1" applyBorder="1" applyAlignment="1">
      <alignment horizontal="right" vertical="center"/>
    </xf>
    <xf numFmtId="0" fontId="10" fillId="0" borderId="5" xfId="0" applyFont="1" applyBorder="1" applyAlignment="1">
      <alignment horizontal="left" vertical="center" wrapText="1"/>
    </xf>
    <xf numFmtId="166" fontId="44" fillId="2" borderId="0" xfId="1" applyNumberFormat="1" applyFont="1" applyFill="1" applyAlignment="1">
      <alignment horizontal="right" vertical="center" wrapText="1"/>
    </xf>
    <xf numFmtId="3" fontId="53" fillId="2" borderId="5" xfId="3" applyNumberFormat="1" applyFont="1" applyFill="1" applyBorder="1" applyAlignment="1">
      <alignment horizontal="right" vertical="center"/>
    </xf>
    <xf numFmtId="0" fontId="70" fillId="0" borderId="0" xfId="0" applyFont="1" applyAlignment="1">
      <alignment horizontal="right" vertical="center" wrapText="1"/>
    </xf>
    <xf numFmtId="3" fontId="71" fillId="0" borderId="0" xfId="0" applyNumberFormat="1" applyFont="1" applyAlignment="1">
      <alignment horizontal="right" vertical="center"/>
    </xf>
    <xf numFmtId="165" fontId="71" fillId="0" borderId="0" xfId="2" applyNumberFormat="1" applyFont="1" applyAlignment="1">
      <alignment horizontal="right" vertical="center"/>
    </xf>
    <xf numFmtId="165" fontId="70" fillId="0" borderId="0" xfId="2" applyNumberFormat="1" applyFont="1" applyAlignment="1">
      <alignment horizontal="right" vertical="center" wrapText="1"/>
    </xf>
    <xf numFmtId="165" fontId="71" fillId="0" borderId="0" xfId="0" applyNumberFormat="1" applyFont="1" applyAlignment="1">
      <alignment horizontal="right" vertical="center"/>
    </xf>
    <xf numFmtId="171" fontId="71" fillId="0" borderId="0" xfId="0" applyNumberFormat="1" applyFont="1" applyAlignment="1">
      <alignment horizontal="right" vertical="center"/>
    </xf>
    <xf numFmtId="0" fontId="4" fillId="0" borderId="0" xfId="0" applyFont="1" applyAlignment="1">
      <alignment horizontal="right"/>
    </xf>
    <xf numFmtId="0" fontId="4" fillId="0" borderId="0" xfId="0" applyFont="1"/>
    <xf numFmtId="0" fontId="6" fillId="0" borderId="0" xfId="0" applyFont="1" applyAlignment="1">
      <alignment vertical="center" wrapText="1"/>
    </xf>
    <xf numFmtId="0" fontId="0" fillId="0" borderId="0" xfId="0" applyAlignment="1">
      <alignment vertical="center" wrapText="1"/>
    </xf>
    <xf numFmtId="170" fontId="2" fillId="0" borderId="0" xfId="0" applyNumberFormat="1" applyFont="1" applyAlignment="1">
      <alignment vertical="center"/>
    </xf>
    <xf numFmtId="0" fontId="63" fillId="0" borderId="0" xfId="0" applyFont="1" applyAlignment="1">
      <alignment horizontal="left" vertical="center" wrapText="1"/>
    </xf>
    <xf numFmtId="0" fontId="64" fillId="0" borderId="0" xfId="0" applyFont="1" applyAlignment="1">
      <alignment vertical="center" wrapText="1"/>
    </xf>
    <xf numFmtId="0" fontId="65" fillId="0" borderId="0" xfId="0" applyFont="1"/>
    <xf numFmtId="0" fontId="65" fillId="0" borderId="0" xfId="0" applyFont="1" applyAlignment="1">
      <alignment vertical="center" wrapText="1"/>
    </xf>
    <xf numFmtId="168" fontId="58" fillId="0" borderId="0" xfId="0" applyNumberFormat="1" applyFont="1" applyAlignment="1">
      <alignment horizontal="right"/>
    </xf>
    <xf numFmtId="0" fontId="51" fillId="0" borderId="0" xfId="0" applyFont="1" applyAlignment="1">
      <alignment horizontal="right"/>
    </xf>
    <xf numFmtId="0" fontId="51" fillId="0" borderId="0" xfId="0" applyFont="1"/>
    <xf numFmtId="0" fontId="67" fillId="0" borderId="0" xfId="0" applyFont="1" applyAlignment="1">
      <alignment horizontal="left" vertical="center" wrapText="1"/>
    </xf>
    <xf numFmtId="0" fontId="68" fillId="0" borderId="0" xfId="0" applyFont="1" applyAlignment="1">
      <alignment vertical="center" wrapText="1"/>
    </xf>
    <xf numFmtId="0" fontId="13" fillId="0" borderId="0" xfId="0" applyFont="1" applyAlignment="1">
      <alignment horizontal="left" vertical="center"/>
    </xf>
    <xf numFmtId="0" fontId="17" fillId="0" borderId="0" xfId="0" applyFont="1" applyAlignment="1">
      <alignment horizontal="left" vertical="center"/>
    </xf>
    <xf numFmtId="0" fontId="35"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168" fontId="45" fillId="0" borderId="0" xfId="0" applyNumberFormat="1" applyFont="1" applyAlignment="1">
      <alignment horizontal="right"/>
    </xf>
    <xf numFmtId="0" fontId="49" fillId="0" borderId="0" xfId="0" applyFont="1" applyAlignment="1">
      <alignment horizontal="right"/>
    </xf>
    <xf numFmtId="0" fontId="49" fillId="0" borderId="0" xfId="0" applyFont="1"/>
    <xf numFmtId="171" fontId="45" fillId="0" borderId="0" xfId="0" applyNumberFormat="1" applyFont="1" applyAlignment="1">
      <alignment horizontal="right" vertical="center"/>
    </xf>
    <xf numFmtId="171" fontId="49" fillId="0" borderId="0" xfId="0" applyNumberFormat="1" applyFont="1" applyAlignment="1">
      <alignment horizontal="right"/>
    </xf>
    <xf numFmtId="0" fontId="45" fillId="0" borderId="0" xfId="0" applyFont="1" applyAlignment="1">
      <alignment horizontal="left" vertical="center" wrapText="1"/>
    </xf>
    <xf numFmtId="0" fontId="41" fillId="0" borderId="0" xfId="0" applyFont="1" applyAlignment="1">
      <alignment wrapText="1"/>
    </xf>
    <xf numFmtId="0" fontId="38" fillId="0" borderId="0" xfId="0" applyFont="1" applyAlignment="1">
      <alignment vertical="center" wrapText="1"/>
    </xf>
    <xf numFmtId="0" fontId="72" fillId="0" borderId="0" xfId="0" applyFont="1" applyAlignment="1">
      <alignment vertical="center" wrapText="1"/>
    </xf>
    <xf numFmtId="165" fontId="45" fillId="0" borderId="0" xfId="2" applyNumberFormat="1" applyFont="1" applyAlignment="1">
      <alignment horizontal="right" vertical="center"/>
    </xf>
    <xf numFmtId="0" fontId="49" fillId="0" borderId="0" xfId="0" applyFont="1" applyAlignment="1">
      <alignment horizontal="right" vertical="center"/>
    </xf>
    <xf numFmtId="0" fontId="54" fillId="0" borderId="0" xfId="0" applyFont="1"/>
    <xf numFmtId="0" fontId="4" fillId="0" borderId="0" xfId="0" applyFont="1" applyAlignment="1">
      <alignment horizontal="right"/>
    </xf>
    <xf numFmtId="0" fontId="0" fillId="0" borderId="0" xfId="0" applyAlignment="1">
      <alignment horizontal="right"/>
    </xf>
    <xf numFmtId="0" fontId="60" fillId="0" borderId="0" xfId="0" applyFont="1" applyAlignment="1">
      <alignment vertical="center" wrapText="1"/>
    </xf>
    <xf numFmtId="0" fontId="61" fillId="0" borderId="5" xfId="0" applyFont="1" applyBorder="1" applyAlignment="1">
      <alignment vertical="center" wrapText="1"/>
    </xf>
    <xf numFmtId="0" fontId="55" fillId="0" borderId="0" xfId="0" applyFont="1" applyAlignment="1">
      <alignment horizontal="left" vertical="center" wrapText="1"/>
    </xf>
    <xf numFmtId="0" fontId="10" fillId="0" borderId="0" xfId="0" applyFont="1" applyAlignment="1">
      <alignment horizontal="left" vertical="center" wrapText="1"/>
    </xf>
    <xf numFmtId="0" fontId="3" fillId="0" borderId="0" xfId="0" applyFont="1" applyAlignment="1">
      <alignment wrapText="1"/>
    </xf>
    <xf numFmtId="164" fontId="45" fillId="0" borderId="0" xfId="3" applyNumberFormat="1" applyFont="1" applyAlignment="1">
      <alignment horizontal="left" vertical="center" wrapText="1"/>
    </xf>
    <xf numFmtId="0" fontId="45" fillId="0" borderId="5" xfId="0" applyFont="1" applyBorder="1" applyAlignment="1">
      <alignment horizontal="left" vertical="center" wrapText="1"/>
    </xf>
    <xf numFmtId="3" fontId="4" fillId="0" borderId="0" xfId="0" applyNumberFormat="1" applyFont="1" applyAlignment="1">
      <alignment vertical="center"/>
    </xf>
    <xf numFmtId="0" fontId="4" fillId="0" borderId="0" xfId="0" applyFont="1" applyAlignment="1">
      <alignment vertical="center"/>
    </xf>
    <xf numFmtId="0" fontId="4" fillId="0" borderId="5" xfId="0" applyFont="1" applyBorder="1" applyAlignment="1">
      <alignment vertical="center"/>
    </xf>
    <xf numFmtId="0" fontId="4" fillId="0" borderId="0" xfId="0" applyFont="1"/>
    <xf numFmtId="0" fontId="54" fillId="0" borderId="2" xfId="0" applyFont="1" applyBorder="1"/>
    <xf numFmtId="0" fontId="51" fillId="0" borderId="2" xfId="0" applyFont="1" applyBorder="1"/>
    <xf numFmtId="0" fontId="54" fillId="0" borderId="4" xfId="0" applyFont="1" applyBorder="1"/>
    <xf numFmtId="0" fontId="51" fillId="0" borderId="4" xfId="0" applyFont="1" applyBorder="1"/>
    <xf numFmtId="0" fontId="23" fillId="0" borderId="0" xfId="0" applyFont="1"/>
    <xf numFmtId="0" fontId="0" fillId="0" borderId="0" xfId="0"/>
    <xf numFmtId="0" fontId="39" fillId="0" borderId="0" xfId="0" applyFont="1" applyAlignment="1">
      <alignment vertical="center" wrapText="1"/>
    </xf>
    <xf numFmtId="0" fontId="39" fillId="0" borderId="5" xfId="0" applyFont="1" applyBorder="1" applyAlignment="1">
      <alignment vertical="center" wrapText="1"/>
    </xf>
    <xf numFmtId="165" fontId="10" fillId="0" borderId="0" xfId="2" applyNumberFormat="1" applyFont="1" applyAlignment="1">
      <alignment horizontal="right" vertical="center"/>
    </xf>
    <xf numFmtId="0" fontId="45" fillId="0" borderId="0" xfId="0" applyFont="1"/>
    <xf numFmtId="0" fontId="38" fillId="0" borderId="0" xfId="0" applyFont="1"/>
    <xf numFmtId="0" fontId="40" fillId="0" borderId="0" xfId="0" applyFont="1" applyAlignment="1">
      <alignment horizontal="right" vertical="center" wrapText="1"/>
    </xf>
    <xf numFmtId="0" fontId="51" fillId="0" borderId="0" xfId="0" applyFont="1" applyAlignment="1">
      <alignment horizontal="right" vertical="center" wrapText="1"/>
    </xf>
    <xf numFmtId="0" fontId="51" fillId="0" borderId="5" xfId="0" applyFont="1" applyBorder="1" applyAlignment="1">
      <alignment horizontal="right" vertical="center" wrapText="1"/>
    </xf>
    <xf numFmtId="0" fontId="51" fillId="0" borderId="0" xfId="0" applyFont="1" applyAlignment="1">
      <alignment wrapText="1"/>
    </xf>
    <xf numFmtId="0" fontId="0" fillId="0" borderId="0" xfId="0" applyAlignment="1">
      <alignment vertical="center"/>
    </xf>
    <xf numFmtId="0" fontId="0" fillId="0" borderId="5" xfId="0" applyBorder="1" applyAlignment="1">
      <alignment vertical="center"/>
    </xf>
    <xf numFmtId="172" fontId="33" fillId="0" borderId="0" xfId="0" applyNumberFormat="1" applyFont="1" applyAlignment="1">
      <alignment horizontal="left" vertical="center"/>
    </xf>
    <xf numFmtId="172" fontId="0" fillId="0" borderId="0" xfId="0" applyNumberFormat="1" applyAlignment="1">
      <alignment horizontal="left"/>
    </xf>
    <xf numFmtId="0" fontId="6" fillId="0" borderId="0" xfId="0" applyFont="1" applyAlignment="1">
      <alignment wrapText="1"/>
    </xf>
    <xf numFmtId="0" fontId="40" fillId="0" borderId="4" xfId="0" applyFont="1" applyBorder="1" applyAlignment="1">
      <alignment horizontal="right" vertical="center" wrapText="1"/>
    </xf>
    <xf numFmtId="0" fontId="45" fillId="0" borderId="0" xfId="0" applyFont="1" applyAlignment="1">
      <alignment wrapText="1"/>
    </xf>
    <xf numFmtId="0" fontId="45" fillId="0" borderId="5" xfId="0" applyFont="1" applyBorder="1" applyAlignment="1">
      <alignment wrapText="1"/>
    </xf>
    <xf numFmtId="0" fontId="46" fillId="0" borderId="2" xfId="0" applyFont="1" applyBorder="1"/>
    <xf numFmtId="0" fontId="46" fillId="0" borderId="4" xfId="0" applyFont="1" applyBorder="1"/>
    <xf numFmtId="167" fontId="45" fillId="0" borderId="1" xfId="0" applyNumberFormat="1" applyFont="1" applyBorder="1" applyAlignment="1">
      <alignment horizontal="center" vertical="center"/>
    </xf>
    <xf numFmtId="167" fontId="41" fillId="0" borderId="1" xfId="0" applyNumberFormat="1" applyFont="1" applyBorder="1"/>
    <xf numFmtId="0" fontId="49" fillId="0" borderId="1" xfId="0" applyFont="1" applyBorder="1"/>
    <xf numFmtId="0" fontId="46" fillId="0" borderId="0" xfId="0" applyFont="1"/>
    <xf numFmtId="0" fontId="47" fillId="0" borderId="0" xfId="0" applyFont="1"/>
    <xf numFmtId="0" fontId="45" fillId="0" borderId="0" xfId="0" applyFont="1" applyAlignment="1">
      <alignment vertical="center" wrapText="1"/>
    </xf>
    <xf numFmtId="0" fontId="49" fillId="0" borderId="0" xfId="0" applyFont="1" applyAlignment="1">
      <alignment vertical="center" wrapText="1"/>
    </xf>
    <xf numFmtId="0" fontId="49" fillId="0" borderId="0" xfId="0" applyFont="1" applyAlignment="1">
      <alignment horizontal="left" vertical="center" wrapText="1"/>
    </xf>
    <xf numFmtId="0" fontId="49" fillId="0" borderId="3" xfId="0" applyFont="1" applyBorder="1" applyAlignment="1">
      <alignment horizontal="left" vertical="center" wrapText="1"/>
    </xf>
    <xf numFmtId="0" fontId="6" fillId="0" borderId="1" xfId="0" applyFont="1" applyBorder="1" applyAlignment="1">
      <alignment vertical="top" wrapText="1"/>
    </xf>
    <xf numFmtId="0" fontId="6" fillId="0" borderId="1" xfId="0" applyFont="1" applyBorder="1" applyAlignment="1">
      <alignment wrapText="1"/>
    </xf>
    <xf numFmtId="0" fontId="45" fillId="0" borderId="1" xfId="0" applyFont="1" applyBorder="1" applyAlignment="1">
      <alignment horizontal="center" vertical="center"/>
    </xf>
    <xf numFmtId="0" fontId="41" fillId="0" borderId="1" xfId="0" applyFont="1" applyBorder="1"/>
    <xf numFmtId="0" fontId="6" fillId="0" borderId="0" xfId="0" applyFont="1" applyAlignment="1">
      <alignment horizontal="left" wrapText="1"/>
    </xf>
  </cellXfs>
  <cellStyles count="4">
    <cellStyle name="Comma" xfId="1" builtinId="3"/>
    <cellStyle name="Normal" xfId="0" builtinId="0"/>
    <cellStyle name="Normal_BBA01-#301533-v1-MSR_-_Mortgage_Data" xfId="3" xr:uid="{BB0EEF16-013E-40DB-B89C-5FAEFA72D182}"/>
    <cellStyle name="Percent" xfId="2" builtinId="5"/>
  </cellStyles>
  <dxfs count="0"/>
  <tableStyles count="0" defaultTableStyle="TableStyleMedium2" defaultPivotStyle="PivotStyleLight16"/>
  <colors>
    <mruColors>
      <color rgb="FF041E42"/>
      <color rgb="FF55A3D7"/>
      <color rgb="FF5CD4B5"/>
      <color rgb="FFD2556E"/>
      <color rgb="FFEAF4F6"/>
      <color rgb="FFF18934"/>
      <color rgb="FFEAF4F3"/>
      <color rgb="FFFFCC00"/>
      <color rgb="FF493288"/>
      <color rgb="FF00B6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45778598870633"/>
          <c:y val="0.14239496714824773"/>
          <c:w val="0.7911635347318634"/>
          <c:h val="0.71521006570350454"/>
        </c:manualLayout>
      </c:layout>
      <c:lineChart>
        <c:grouping val="standard"/>
        <c:varyColors val="0"/>
        <c:ser>
          <c:idx val="1"/>
          <c:order val="0"/>
          <c:tx>
            <c:v>Full market</c:v>
          </c:tx>
          <c:spPr>
            <a:ln w="28575" cap="rnd">
              <a:solidFill>
                <a:srgbClr val="5CD4B5"/>
              </a:solidFill>
              <a:round/>
            </a:ln>
            <a:effectLst/>
          </c:spPr>
          <c:marker>
            <c:symbol val="none"/>
          </c:marker>
          <c:cat>
            <c:numLit>
              <c:formatCode>General</c:formatCode>
              <c:ptCount val="25"/>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pt idx="19">
                <c:v>43586</c:v>
              </c:pt>
              <c:pt idx="20">
                <c:v>43617</c:v>
              </c:pt>
              <c:pt idx="21">
                <c:v>43647</c:v>
              </c:pt>
              <c:pt idx="22">
                <c:v>43678</c:v>
              </c:pt>
              <c:pt idx="23">
                <c:v>43709</c:v>
              </c:pt>
              <c:pt idx="24">
                <c:v>43739</c:v>
              </c:pt>
            </c:numLit>
          </c:cat>
          <c:val>
            <c:numLit>
              <c:formatCode>General</c:formatCode>
              <c:ptCount val="25"/>
              <c:pt idx="0">
                <c:v>24376</c:v>
              </c:pt>
              <c:pt idx="1">
                <c:v>23781</c:v>
              </c:pt>
              <c:pt idx="2">
                <c:v>20370</c:v>
              </c:pt>
              <c:pt idx="3">
                <c:v>22112</c:v>
              </c:pt>
              <c:pt idx="4">
                <c:v>18821</c:v>
              </c:pt>
              <c:pt idx="5">
                <c:v>20287</c:v>
              </c:pt>
              <c:pt idx="6">
                <c:v>20591</c:v>
              </c:pt>
              <c:pt idx="7">
                <c:v>21986</c:v>
              </c:pt>
              <c:pt idx="8">
                <c:v>22798</c:v>
              </c:pt>
              <c:pt idx="9">
                <c:v>25344</c:v>
              </c:pt>
              <c:pt idx="10">
                <c:v>24768</c:v>
              </c:pt>
              <c:pt idx="11">
                <c:v>21487</c:v>
              </c:pt>
              <c:pt idx="12">
                <c:v>25724</c:v>
              </c:pt>
              <c:pt idx="13">
                <c:v>23880</c:v>
              </c:pt>
              <c:pt idx="14">
                <c:v>20854</c:v>
              </c:pt>
              <c:pt idx="15">
                <c:v>22060</c:v>
              </c:pt>
              <c:pt idx="16">
                <c:v>19319</c:v>
              </c:pt>
              <c:pt idx="17">
                <c:v>19432</c:v>
              </c:pt>
              <c:pt idx="18">
                <c:v>20681</c:v>
              </c:pt>
              <c:pt idx="19">
                <c:v>22037</c:v>
              </c:pt>
              <c:pt idx="20">
                <c:v>21380</c:v>
              </c:pt>
              <c:pt idx="21">
                <c:v>24255</c:v>
              </c:pt>
              <c:pt idx="22">
                <c:v>23938</c:v>
              </c:pt>
              <c:pt idx="23">
                <c:v>22232</c:v>
              </c:pt>
              <c:pt idx="24">
                <c:v>25500</c:v>
              </c:pt>
            </c:numLit>
          </c:val>
          <c:smooth val="0"/>
          <c:extLst>
            <c:ext xmlns:c16="http://schemas.microsoft.com/office/drawing/2014/chart" uri="{C3380CC4-5D6E-409C-BE32-E72D297353CC}">
              <c16:uniqueId val="{00000000-3E65-403B-8B8A-FEDDEBEFC591}"/>
            </c:ext>
          </c:extLst>
        </c:ser>
        <c:ser>
          <c:idx val="0"/>
          <c:order val="1"/>
          <c:tx>
            <c:v>High St banks</c:v>
          </c:tx>
          <c:spPr>
            <a:ln w="28575" cap="rnd">
              <a:solidFill>
                <a:srgbClr val="041E42"/>
              </a:solidFill>
              <a:round/>
            </a:ln>
            <a:effectLst/>
          </c:spPr>
          <c:marker>
            <c:symbol val="none"/>
          </c:marker>
          <c:cat>
            <c:numLit>
              <c:formatCode>General</c:formatCode>
              <c:ptCount val="25"/>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pt idx="19">
                <c:v>43586</c:v>
              </c:pt>
              <c:pt idx="20">
                <c:v>43617</c:v>
              </c:pt>
              <c:pt idx="21">
                <c:v>43647</c:v>
              </c:pt>
              <c:pt idx="22">
                <c:v>43678</c:v>
              </c:pt>
              <c:pt idx="23">
                <c:v>43709</c:v>
              </c:pt>
              <c:pt idx="24">
                <c:v>43739</c:v>
              </c:pt>
            </c:numLit>
          </c:cat>
          <c:val>
            <c:numLit>
              <c:formatCode>General</c:formatCode>
              <c:ptCount val="25"/>
              <c:pt idx="0">
                <c:v>15286.521000000001</c:v>
              </c:pt>
              <c:pt idx="1">
                <c:v>15075.868</c:v>
              </c:pt>
              <c:pt idx="2">
                <c:v>12592.579</c:v>
              </c:pt>
              <c:pt idx="3">
                <c:v>13815.496999999999</c:v>
              </c:pt>
              <c:pt idx="4">
                <c:v>11110.429</c:v>
              </c:pt>
              <c:pt idx="5">
                <c:v>11832.652</c:v>
              </c:pt>
              <c:pt idx="6">
                <c:v>12783.567999999999</c:v>
              </c:pt>
              <c:pt idx="7">
                <c:v>13528.764999999999</c:v>
              </c:pt>
              <c:pt idx="8">
                <c:v>14214.56</c:v>
              </c:pt>
              <c:pt idx="9">
                <c:v>15598.912</c:v>
              </c:pt>
              <c:pt idx="10">
                <c:v>15474.493</c:v>
              </c:pt>
              <c:pt idx="11">
                <c:v>13032.117</c:v>
              </c:pt>
              <c:pt idx="12">
                <c:v>15961.644</c:v>
              </c:pt>
              <c:pt idx="13">
                <c:v>14524.446</c:v>
              </c:pt>
              <c:pt idx="14">
                <c:v>12454.072</c:v>
              </c:pt>
              <c:pt idx="15">
                <c:v>13447.208000000001</c:v>
              </c:pt>
              <c:pt idx="16">
                <c:v>11250.585999999999</c:v>
              </c:pt>
              <c:pt idx="17">
                <c:v>11421.664000000001</c:v>
              </c:pt>
              <c:pt idx="18">
                <c:v>12325.84</c:v>
              </c:pt>
              <c:pt idx="19">
                <c:v>14006.25</c:v>
              </c:pt>
              <c:pt idx="20">
                <c:v>14062.159</c:v>
              </c:pt>
              <c:pt idx="21">
                <c:v>16072.65</c:v>
              </c:pt>
              <c:pt idx="22">
                <c:v>16121.956</c:v>
              </c:pt>
              <c:pt idx="23">
                <c:v>15096.177</c:v>
              </c:pt>
              <c:pt idx="24">
                <c:v>17080.646000000001</c:v>
              </c:pt>
            </c:numLit>
          </c:val>
          <c:smooth val="0"/>
          <c:extLst>
            <c:ext xmlns:c16="http://schemas.microsoft.com/office/drawing/2014/chart" uri="{C3380CC4-5D6E-409C-BE32-E72D297353CC}">
              <c16:uniqueId val="{00000001-3E65-403B-8B8A-FEDDEBEFC591}"/>
            </c:ext>
          </c:extLst>
        </c:ser>
        <c:dLbls>
          <c:showLegendKey val="0"/>
          <c:showVal val="0"/>
          <c:showCatName val="0"/>
          <c:showSerName val="0"/>
          <c:showPercent val="0"/>
          <c:showBubbleSize val="0"/>
        </c:dLbls>
        <c:smooth val="0"/>
        <c:axId val="608996512"/>
        <c:axId val="609000776"/>
      </c:lineChart>
      <c:catAx>
        <c:axId val="608996512"/>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4"/>
        <c:noMultiLvlLbl val="1"/>
      </c:catAx>
      <c:valAx>
        <c:axId val="609000776"/>
        <c:scaling>
          <c:orientation val="minMax"/>
        </c:scaling>
        <c:delete val="0"/>
        <c:axPos val="l"/>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GB"/>
                  <a:t>£ millions</a:t>
                </a:r>
              </a:p>
            </c:rich>
          </c:tx>
          <c:layout>
            <c:manualLayout>
              <c:xMode val="edge"/>
              <c:yMode val="edge"/>
              <c:x val="5.8977787980706749E-3"/>
              <c:y val="0.3628563013791633"/>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97173424285156"/>
          <c:y val="0.14239496714824773"/>
          <c:w val="0.80660056626255783"/>
          <c:h val="0.71521006570350454"/>
        </c:manualLayout>
      </c:layout>
      <c:barChart>
        <c:barDir val="col"/>
        <c:grouping val="stacked"/>
        <c:varyColors val="0"/>
        <c:ser>
          <c:idx val="1"/>
          <c:order val="0"/>
          <c:tx>
            <c:v>HSB HP</c:v>
          </c:tx>
          <c:spPr>
            <a:solidFill>
              <a:srgbClr val="041E42"/>
            </a:solidFill>
            <a:ln>
              <a:solidFill>
                <a:srgbClr val="041E42"/>
              </a:solidFill>
            </a:ln>
            <a:effectLst/>
          </c:spPr>
          <c:invertIfNegative val="0"/>
          <c:cat>
            <c:numLit>
              <c:formatCode>General</c:formatCode>
              <c:ptCount val="25"/>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pt idx="19">
                <c:v>43586</c:v>
              </c:pt>
              <c:pt idx="20">
                <c:v>43617</c:v>
              </c:pt>
              <c:pt idx="21">
                <c:v>43647</c:v>
              </c:pt>
              <c:pt idx="22">
                <c:v>43678</c:v>
              </c:pt>
              <c:pt idx="23">
                <c:v>43709</c:v>
              </c:pt>
              <c:pt idx="24">
                <c:v>43739</c:v>
              </c:pt>
            </c:numLit>
          </c:cat>
          <c:val>
            <c:numLit>
              <c:formatCode>General</c:formatCode>
              <c:ptCount val="25"/>
              <c:pt idx="0">
                <c:v>43706</c:v>
              </c:pt>
              <c:pt idx="1">
                <c:v>41289</c:v>
              </c:pt>
              <c:pt idx="2">
                <c:v>24840</c:v>
              </c:pt>
              <c:pt idx="3">
                <c:v>28739</c:v>
              </c:pt>
              <c:pt idx="4">
                <c:v>33110</c:v>
              </c:pt>
              <c:pt idx="5">
                <c:v>38710</c:v>
              </c:pt>
              <c:pt idx="6">
                <c:v>40564</c:v>
              </c:pt>
              <c:pt idx="7">
                <c:v>45549</c:v>
              </c:pt>
              <c:pt idx="8">
                <c:v>47175</c:v>
              </c:pt>
              <c:pt idx="9">
                <c:v>43967</c:v>
              </c:pt>
              <c:pt idx="10">
                <c:v>42581</c:v>
              </c:pt>
              <c:pt idx="11">
                <c:v>37348</c:v>
              </c:pt>
              <c:pt idx="12">
                <c:v>45289</c:v>
              </c:pt>
              <c:pt idx="13">
                <c:v>40800</c:v>
              </c:pt>
              <c:pt idx="14">
                <c:v>26145</c:v>
              </c:pt>
              <c:pt idx="15">
                <c:v>29159</c:v>
              </c:pt>
              <c:pt idx="16">
                <c:v>33621</c:v>
              </c:pt>
              <c:pt idx="17">
                <c:v>42328</c:v>
              </c:pt>
              <c:pt idx="18">
                <c:v>44034</c:v>
              </c:pt>
              <c:pt idx="19">
                <c:v>49683</c:v>
              </c:pt>
              <c:pt idx="20">
                <c:v>48539</c:v>
              </c:pt>
              <c:pt idx="21">
                <c:v>51160</c:v>
              </c:pt>
              <c:pt idx="22">
                <c:v>43957</c:v>
              </c:pt>
              <c:pt idx="23">
                <c:v>42376</c:v>
              </c:pt>
              <c:pt idx="24">
                <c:v>46631</c:v>
              </c:pt>
            </c:numLit>
          </c:val>
          <c:extLst>
            <c:ext xmlns:c16="http://schemas.microsoft.com/office/drawing/2014/chart" uri="{C3380CC4-5D6E-409C-BE32-E72D297353CC}">
              <c16:uniqueId val="{00000000-E034-4423-960D-BCE87A7F7C35}"/>
            </c:ext>
          </c:extLst>
        </c:ser>
        <c:ser>
          <c:idx val="0"/>
          <c:order val="1"/>
          <c:tx>
            <c:v>HSB R</c:v>
          </c:tx>
          <c:spPr>
            <a:solidFill>
              <a:srgbClr val="5CD4B5"/>
            </a:solidFill>
            <a:ln>
              <a:solidFill>
                <a:srgbClr val="5CD4B5"/>
              </a:solidFill>
            </a:ln>
            <a:effectLst/>
          </c:spPr>
          <c:invertIfNegative val="0"/>
          <c:cat>
            <c:numLit>
              <c:formatCode>General</c:formatCode>
              <c:ptCount val="25"/>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pt idx="19">
                <c:v>43586</c:v>
              </c:pt>
              <c:pt idx="20">
                <c:v>43617</c:v>
              </c:pt>
              <c:pt idx="21">
                <c:v>43647</c:v>
              </c:pt>
              <c:pt idx="22">
                <c:v>43678</c:v>
              </c:pt>
              <c:pt idx="23">
                <c:v>43709</c:v>
              </c:pt>
              <c:pt idx="24">
                <c:v>43739</c:v>
              </c:pt>
            </c:numLit>
          </c:cat>
          <c:val>
            <c:numLit>
              <c:formatCode>General</c:formatCode>
              <c:ptCount val="25"/>
              <c:pt idx="0">
                <c:v>38746</c:v>
              </c:pt>
              <c:pt idx="1">
                <c:v>38574</c:v>
              </c:pt>
              <c:pt idx="2">
                <c:v>21920</c:v>
              </c:pt>
              <c:pt idx="3">
                <c:v>24384</c:v>
              </c:pt>
              <c:pt idx="4">
                <c:v>25999</c:v>
              </c:pt>
              <c:pt idx="5">
                <c:v>27057</c:v>
              </c:pt>
              <c:pt idx="6">
                <c:v>28390</c:v>
              </c:pt>
              <c:pt idx="7">
                <c:v>31748</c:v>
              </c:pt>
              <c:pt idx="8">
                <c:v>29819</c:v>
              </c:pt>
              <c:pt idx="9">
                <c:v>28294</c:v>
              </c:pt>
              <c:pt idx="10">
                <c:v>32457</c:v>
              </c:pt>
              <c:pt idx="11">
                <c:v>27676</c:v>
              </c:pt>
              <c:pt idx="12">
                <c:v>33505</c:v>
              </c:pt>
              <c:pt idx="13">
                <c:v>30736</c:v>
              </c:pt>
              <c:pt idx="14">
                <c:v>20653</c:v>
              </c:pt>
              <c:pt idx="15">
                <c:v>23618</c:v>
              </c:pt>
              <c:pt idx="16">
                <c:v>24281</c:v>
              </c:pt>
              <c:pt idx="17">
                <c:v>30063</c:v>
              </c:pt>
              <c:pt idx="18">
                <c:v>29014</c:v>
              </c:pt>
              <c:pt idx="19">
                <c:v>30579</c:v>
              </c:pt>
              <c:pt idx="20">
                <c:v>29415</c:v>
              </c:pt>
              <c:pt idx="21">
                <c:v>33792</c:v>
              </c:pt>
              <c:pt idx="22">
                <c:v>32490</c:v>
              </c:pt>
              <c:pt idx="23">
                <c:v>34157</c:v>
              </c:pt>
              <c:pt idx="24">
                <c:v>37769</c:v>
              </c:pt>
            </c:numLit>
          </c:val>
          <c:extLst>
            <c:ext xmlns:c16="http://schemas.microsoft.com/office/drawing/2014/chart" uri="{C3380CC4-5D6E-409C-BE32-E72D297353CC}">
              <c16:uniqueId val="{00000002-E034-4423-960D-BCE87A7F7C35}"/>
            </c:ext>
          </c:extLst>
        </c:ser>
        <c:ser>
          <c:idx val="2"/>
          <c:order val="2"/>
          <c:tx>
            <c:v>HSB OL</c:v>
          </c:tx>
          <c:spPr>
            <a:solidFill>
              <a:srgbClr val="D2556E"/>
            </a:solidFill>
            <a:ln>
              <a:solidFill>
                <a:srgbClr val="D2556E"/>
              </a:solidFill>
            </a:ln>
            <a:effectLst/>
          </c:spPr>
          <c:invertIfNegative val="0"/>
          <c:cat>
            <c:numLit>
              <c:formatCode>General</c:formatCode>
              <c:ptCount val="25"/>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pt idx="19">
                <c:v>43586</c:v>
              </c:pt>
              <c:pt idx="20">
                <c:v>43617</c:v>
              </c:pt>
              <c:pt idx="21">
                <c:v>43647</c:v>
              </c:pt>
              <c:pt idx="22">
                <c:v>43678</c:v>
              </c:pt>
              <c:pt idx="23">
                <c:v>43709</c:v>
              </c:pt>
              <c:pt idx="24">
                <c:v>43739</c:v>
              </c:pt>
            </c:numLit>
          </c:cat>
          <c:val>
            <c:numLit>
              <c:formatCode>General</c:formatCode>
              <c:ptCount val="25"/>
              <c:pt idx="0">
                <c:v>9749</c:v>
              </c:pt>
              <c:pt idx="1">
                <c:v>9783</c:v>
              </c:pt>
              <c:pt idx="2">
                <c:v>6950</c:v>
              </c:pt>
              <c:pt idx="3">
                <c:v>7821</c:v>
              </c:pt>
              <c:pt idx="4">
                <c:v>8621</c:v>
              </c:pt>
              <c:pt idx="5">
                <c:v>9088</c:v>
              </c:pt>
              <c:pt idx="6">
                <c:v>8488</c:v>
              </c:pt>
              <c:pt idx="7">
                <c:v>9171</c:v>
              </c:pt>
              <c:pt idx="8">
                <c:v>9567</c:v>
              </c:pt>
              <c:pt idx="9">
                <c:v>9024</c:v>
              </c:pt>
              <c:pt idx="10">
                <c:v>9519</c:v>
              </c:pt>
              <c:pt idx="11">
                <c:v>8614</c:v>
              </c:pt>
              <c:pt idx="12">
                <c:v>9619</c:v>
              </c:pt>
              <c:pt idx="13">
                <c:v>8591</c:v>
              </c:pt>
              <c:pt idx="14">
                <c:v>5634</c:v>
              </c:pt>
              <c:pt idx="15">
                <c:v>8353</c:v>
              </c:pt>
              <c:pt idx="16">
                <c:v>8352</c:v>
              </c:pt>
              <c:pt idx="17">
                <c:v>9239</c:v>
              </c:pt>
              <c:pt idx="18">
                <c:v>8557</c:v>
              </c:pt>
              <c:pt idx="19">
                <c:v>9712</c:v>
              </c:pt>
              <c:pt idx="20">
                <c:v>9059</c:v>
              </c:pt>
              <c:pt idx="21">
                <c:v>10174</c:v>
              </c:pt>
              <c:pt idx="22">
                <c:v>9484</c:v>
              </c:pt>
              <c:pt idx="23">
                <c:v>9347</c:v>
              </c:pt>
              <c:pt idx="24">
                <c:v>9413</c:v>
              </c:pt>
            </c:numLit>
          </c:val>
          <c:extLst>
            <c:ext xmlns:c16="http://schemas.microsoft.com/office/drawing/2014/chart" uri="{C3380CC4-5D6E-409C-BE32-E72D297353CC}">
              <c16:uniqueId val="{00000001-E034-4423-960D-BCE87A7F7C35}"/>
            </c:ext>
          </c:extLst>
        </c:ser>
        <c:dLbls>
          <c:showLegendKey val="0"/>
          <c:showVal val="0"/>
          <c:showCatName val="0"/>
          <c:showSerName val="0"/>
          <c:showPercent val="0"/>
          <c:showBubbleSize val="0"/>
        </c:dLbls>
        <c:gapWidth val="150"/>
        <c:overlap val="100"/>
        <c:axId val="608996512"/>
        <c:axId val="609000776"/>
      </c:barChart>
      <c:catAx>
        <c:axId val="608996512"/>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4"/>
        <c:noMultiLvlLbl val="1"/>
      </c:cat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between"/>
        <c:majorUnit val="20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78078703703705"/>
          <c:y val="0.14239496714824773"/>
          <c:w val="0.82733958333333346"/>
          <c:h val="0.76874723355565255"/>
        </c:manualLayout>
      </c:layout>
      <c:lineChart>
        <c:grouping val="standard"/>
        <c:varyColors val="0"/>
        <c:ser>
          <c:idx val="0"/>
          <c:order val="0"/>
          <c:tx>
            <c:v>High St banks mortgage</c:v>
          </c:tx>
          <c:spPr>
            <a:ln w="28575" cap="rnd">
              <a:solidFill>
                <a:srgbClr val="D2556E"/>
              </a:solidFill>
              <a:round/>
            </a:ln>
            <a:effectLst/>
          </c:spPr>
          <c:marker>
            <c:symbol val="none"/>
          </c:marker>
          <c:cat>
            <c:numLit>
              <c:formatCode>General</c:formatCode>
              <c:ptCount val="25"/>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pt idx="19">
                <c:v>43586</c:v>
              </c:pt>
              <c:pt idx="20">
                <c:v>43617</c:v>
              </c:pt>
              <c:pt idx="21">
                <c:v>43647</c:v>
              </c:pt>
              <c:pt idx="22">
                <c:v>43678</c:v>
              </c:pt>
              <c:pt idx="23">
                <c:v>43709</c:v>
              </c:pt>
              <c:pt idx="24">
                <c:v>43739</c:v>
              </c:pt>
            </c:numLit>
          </c:cat>
          <c:val>
            <c:numLit>
              <c:formatCode>General</c:formatCode>
              <c:ptCount val="25"/>
              <c:pt idx="0">
                <c:v>2.7255031925711437E-2</c:v>
              </c:pt>
              <c:pt idx="1">
                <c:v>2.7756108735485174E-2</c:v>
              </c:pt>
              <c:pt idx="2">
                <c:v>2.8551221920608105E-2</c:v>
              </c:pt>
              <c:pt idx="3">
                <c:v>2.8186993012497608E-2</c:v>
              </c:pt>
              <c:pt idx="4">
                <c:v>2.776952421210499E-2</c:v>
              </c:pt>
              <c:pt idx="5">
                <c:v>2.7794504791813335E-2</c:v>
              </c:pt>
              <c:pt idx="6">
                <c:v>2.7846905372902686E-2</c:v>
              </c:pt>
              <c:pt idx="7">
                <c:v>2.7571272283400061E-2</c:v>
              </c:pt>
              <c:pt idx="8">
                <c:v>2.7568428350894347E-2</c:v>
              </c:pt>
              <c:pt idx="9">
                <c:v>2.692882940090624E-2</c:v>
              </c:pt>
              <c:pt idx="10">
                <c:v>2.6032966801046165E-2</c:v>
              </c:pt>
              <c:pt idx="11">
                <c:v>2.4629111110416435E-2</c:v>
              </c:pt>
              <c:pt idx="12">
                <c:v>2.3992078185614218E-2</c:v>
              </c:pt>
              <c:pt idx="13">
                <c:v>2.3668105969796516E-2</c:v>
              </c:pt>
              <c:pt idx="14">
                <c:v>2.1797740056270776E-2</c:v>
              </c:pt>
              <c:pt idx="15">
                <c:v>2.0573783266736312E-2</c:v>
              </c:pt>
              <c:pt idx="16">
                <c:v>1.9372759475601908E-2</c:v>
              </c:pt>
              <c:pt idx="17">
                <c:v>2.0121202601071086E-2</c:v>
              </c:pt>
              <c:pt idx="18">
                <c:v>2.0439250278612375E-2</c:v>
              </c:pt>
              <c:pt idx="19">
                <c:v>1.9921564272435299E-2</c:v>
              </c:pt>
              <c:pt idx="20">
                <c:v>1.9622853714910571E-2</c:v>
              </c:pt>
              <c:pt idx="21">
                <c:v>2.1570293216891523E-2</c:v>
              </c:pt>
              <c:pt idx="22">
                <c:v>2.3982945340206507E-2</c:v>
              </c:pt>
              <c:pt idx="23">
                <c:v>2.5404753623930354E-2</c:v>
              </c:pt>
              <c:pt idx="24">
                <c:v>2.7840020670140575E-2</c:v>
              </c:pt>
            </c:numLit>
          </c:val>
          <c:smooth val="0"/>
          <c:extLst>
            <c:ext xmlns:c16="http://schemas.microsoft.com/office/drawing/2014/chart" uri="{C3380CC4-5D6E-409C-BE32-E72D297353CC}">
              <c16:uniqueId val="{00000000-68A6-41DA-BB85-BACA2B28E936}"/>
            </c:ext>
          </c:extLst>
        </c:ser>
        <c:ser>
          <c:idx val="1"/>
          <c:order val="1"/>
          <c:tx>
            <c:v>total market mortgage</c:v>
          </c:tx>
          <c:spPr>
            <a:ln w="28575" cap="rnd">
              <a:solidFill>
                <a:srgbClr val="5CD4B5"/>
              </a:solidFill>
              <a:round/>
            </a:ln>
            <a:effectLst/>
          </c:spPr>
          <c:marker>
            <c:symbol val="none"/>
          </c:marker>
          <c:cat>
            <c:numLit>
              <c:formatCode>General</c:formatCode>
              <c:ptCount val="25"/>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pt idx="19">
                <c:v>43586</c:v>
              </c:pt>
              <c:pt idx="20">
                <c:v>43617</c:v>
              </c:pt>
              <c:pt idx="21">
                <c:v>43647</c:v>
              </c:pt>
              <c:pt idx="22">
                <c:v>43678</c:v>
              </c:pt>
              <c:pt idx="23">
                <c:v>43709</c:v>
              </c:pt>
              <c:pt idx="24">
                <c:v>43739</c:v>
              </c:pt>
            </c:numLit>
          </c:cat>
          <c:val>
            <c:numLit>
              <c:formatCode>General</c:formatCode>
              <c:ptCount val="24"/>
              <c:pt idx="0">
                <c:v>3.5000000000000003E-2</c:v>
              </c:pt>
              <c:pt idx="1">
                <c:v>3.5000000000000003E-2</c:v>
              </c:pt>
              <c:pt idx="2">
                <c:v>3.5000000000000003E-2</c:v>
              </c:pt>
              <c:pt idx="3">
                <c:v>3.5000000000000003E-2</c:v>
              </c:pt>
              <c:pt idx="4">
                <c:v>3.5000000000000003E-2</c:v>
              </c:pt>
              <c:pt idx="5">
                <c:v>3.4000000000000002E-2</c:v>
              </c:pt>
              <c:pt idx="6">
                <c:v>3.5000000000000003E-2</c:v>
              </c:pt>
              <c:pt idx="7">
                <c:v>3.4000000000000002E-2</c:v>
              </c:pt>
              <c:pt idx="8">
                <c:v>3.4000000000000002E-2</c:v>
              </c:pt>
              <c:pt idx="9">
                <c:v>3.4000000000000002E-2</c:v>
              </c:pt>
              <c:pt idx="10">
                <c:v>3.3000000000000002E-2</c:v>
              </c:pt>
              <c:pt idx="11">
                <c:v>3.3000000000000002E-2</c:v>
              </c:pt>
              <c:pt idx="12">
                <c:v>3.3000000000000002E-2</c:v>
              </c:pt>
              <c:pt idx="13">
                <c:v>3.3000000000000002E-2</c:v>
              </c:pt>
              <c:pt idx="14">
                <c:v>3.3000000000000002E-2</c:v>
              </c:pt>
              <c:pt idx="15">
                <c:v>3.2000000000000001E-2</c:v>
              </c:pt>
              <c:pt idx="16">
                <c:v>3.2000000000000001E-2</c:v>
              </c:pt>
              <c:pt idx="17">
                <c:v>3.2000000000000001E-2</c:v>
              </c:pt>
              <c:pt idx="18">
                <c:v>3.2000000000000001E-2</c:v>
              </c:pt>
              <c:pt idx="19">
                <c:v>3.2000000000000001E-2</c:v>
              </c:pt>
              <c:pt idx="20">
                <c:v>3.1E-2</c:v>
              </c:pt>
              <c:pt idx="21">
                <c:v>3.2000000000000001E-2</c:v>
              </c:pt>
              <c:pt idx="22">
                <c:v>3.2000000000000001E-2</c:v>
              </c:pt>
              <c:pt idx="23">
                <c:v>3.2000000000000001E-2</c:v>
              </c:pt>
            </c:numLit>
          </c:val>
          <c:smooth val="0"/>
          <c:extLst>
            <c:ext xmlns:c16="http://schemas.microsoft.com/office/drawing/2014/chart" uri="{C3380CC4-5D6E-409C-BE32-E72D297353CC}">
              <c16:uniqueId val="{00000000-7894-403C-9D23-1E31D82C6E26}"/>
            </c:ext>
          </c:extLst>
        </c:ser>
        <c:ser>
          <c:idx val="2"/>
          <c:order val="2"/>
          <c:tx>
            <c:v>HSB consumer credit</c:v>
          </c:tx>
          <c:spPr>
            <a:ln w="28575" cap="rnd">
              <a:solidFill>
                <a:srgbClr val="55A3D7"/>
              </a:solidFill>
              <a:round/>
            </a:ln>
            <a:effectLst/>
          </c:spPr>
          <c:marker>
            <c:symbol val="none"/>
          </c:marker>
          <c:cat>
            <c:numLit>
              <c:formatCode>General</c:formatCode>
              <c:ptCount val="25"/>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pt idx="19">
                <c:v>43586</c:v>
              </c:pt>
              <c:pt idx="20">
                <c:v>43617</c:v>
              </c:pt>
              <c:pt idx="21">
                <c:v>43647</c:v>
              </c:pt>
              <c:pt idx="22">
                <c:v>43678</c:v>
              </c:pt>
              <c:pt idx="23">
                <c:v>43709</c:v>
              </c:pt>
              <c:pt idx="24">
                <c:v>43739</c:v>
              </c:pt>
            </c:numLit>
          </c:cat>
          <c:val>
            <c:numLit>
              <c:formatCode>General</c:formatCode>
              <c:ptCount val="25"/>
              <c:pt idx="0">
                <c:v>4.6513043450625569E-2</c:v>
              </c:pt>
              <c:pt idx="1">
                <c:v>4.6140482934813765E-2</c:v>
              </c:pt>
              <c:pt idx="2">
                <c:v>4.5077488079461325E-2</c:v>
              </c:pt>
              <c:pt idx="3">
                <c:v>4.4604743703985594E-2</c:v>
              </c:pt>
              <c:pt idx="4">
                <c:v>4.7481220981367755E-2</c:v>
              </c:pt>
              <c:pt idx="5">
                <c:v>4.0990538809735355E-2</c:v>
              </c:pt>
              <c:pt idx="6">
                <c:v>4.0666912197168559E-2</c:v>
              </c:pt>
              <c:pt idx="7">
                <c:v>3.9678087652556204E-2</c:v>
              </c:pt>
              <c:pt idx="8">
                <c:v>4.0728164180231508E-2</c:v>
              </c:pt>
              <c:pt idx="9">
                <c:v>3.6671141838921617E-2</c:v>
              </c:pt>
              <c:pt idx="10">
                <c:v>3.8610389618138674E-2</c:v>
              </c:pt>
              <c:pt idx="11">
                <c:v>3.8233400427020836E-2</c:v>
              </c:pt>
              <c:pt idx="12">
                <c:v>3.7122519223513617E-2</c:v>
              </c:pt>
              <c:pt idx="13">
                <c:v>3.6962898128775068E-2</c:v>
              </c:pt>
              <c:pt idx="14">
                <c:v>3.7518789835330857E-2</c:v>
              </c:pt>
              <c:pt idx="15">
                <c:v>3.6270780131056446E-2</c:v>
              </c:pt>
              <c:pt idx="16">
                <c:v>3.540747145366252E-2</c:v>
              </c:pt>
              <c:pt idx="17">
                <c:v>4.1704985356594948E-2</c:v>
              </c:pt>
              <c:pt idx="18">
                <c:v>3.8524785164875341E-2</c:v>
              </c:pt>
              <c:pt idx="19">
                <c:v>4.1466609656733322E-2</c:v>
              </c:pt>
              <c:pt idx="20">
                <c:v>4.1471125970042655E-2</c:v>
              </c:pt>
              <c:pt idx="21">
                <c:v>4.3573495086952185E-2</c:v>
              </c:pt>
              <c:pt idx="22">
                <c:v>4.3461211998298444E-2</c:v>
              </c:pt>
              <c:pt idx="23">
                <c:v>4.4467177272302205E-2</c:v>
              </c:pt>
              <c:pt idx="24">
                <c:v>4.4688669783506052E-2</c:v>
              </c:pt>
            </c:numLit>
          </c:val>
          <c:smooth val="0"/>
          <c:extLst>
            <c:ext xmlns:c16="http://schemas.microsoft.com/office/drawing/2014/chart" uri="{C3380CC4-5D6E-409C-BE32-E72D297353CC}">
              <c16:uniqueId val="{00000001-7894-403C-9D23-1E31D82C6E26}"/>
            </c:ext>
          </c:extLst>
        </c:ser>
        <c:ser>
          <c:idx val="3"/>
          <c:order val="3"/>
          <c:tx>
            <c:v>total market consumer credit</c:v>
          </c:tx>
          <c:spPr>
            <a:ln w="28575" cap="rnd">
              <a:solidFill>
                <a:srgbClr val="041E42"/>
              </a:solidFill>
              <a:round/>
            </a:ln>
            <a:effectLst/>
          </c:spPr>
          <c:marker>
            <c:symbol val="none"/>
          </c:marker>
          <c:cat>
            <c:numLit>
              <c:formatCode>General</c:formatCode>
              <c:ptCount val="25"/>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pt idx="19">
                <c:v>43586</c:v>
              </c:pt>
              <c:pt idx="20">
                <c:v>43617</c:v>
              </c:pt>
              <c:pt idx="21">
                <c:v>43647</c:v>
              </c:pt>
              <c:pt idx="22">
                <c:v>43678</c:v>
              </c:pt>
              <c:pt idx="23">
                <c:v>43709</c:v>
              </c:pt>
              <c:pt idx="24">
                <c:v>43739</c:v>
              </c:pt>
            </c:numLit>
          </c:cat>
          <c:val>
            <c:numLit>
              <c:formatCode>General</c:formatCode>
              <c:ptCount val="24"/>
              <c:pt idx="0">
                <c:v>0.10400000000000001</c:v>
              </c:pt>
              <c:pt idx="1">
                <c:v>0.10199999999999999</c:v>
              </c:pt>
              <c:pt idx="2">
                <c:v>0.105</c:v>
              </c:pt>
              <c:pt idx="3">
                <c:v>0.10400000000000001</c:v>
              </c:pt>
              <c:pt idx="4">
                <c:v>0.105</c:v>
              </c:pt>
              <c:pt idx="5">
                <c:v>9.9000000000000005E-2</c:v>
              </c:pt>
              <c:pt idx="6">
                <c:v>9.9000000000000005E-2</c:v>
              </c:pt>
              <c:pt idx="7">
                <c:v>9.8000000000000004E-2</c:v>
              </c:pt>
              <c:pt idx="8">
                <c:v>9.8000000000000004E-2</c:v>
              </c:pt>
              <c:pt idx="9">
                <c:v>9.4E-2</c:v>
              </c:pt>
              <c:pt idx="10">
                <c:v>9.1999999999999998E-2</c:v>
              </c:pt>
              <c:pt idx="11">
                <c:v>8.8000000000000009E-2</c:v>
              </c:pt>
              <c:pt idx="12">
                <c:v>8.4000000000000005E-2</c:v>
              </c:pt>
              <c:pt idx="13">
                <c:v>8.1000000000000003E-2</c:v>
              </c:pt>
              <c:pt idx="14">
                <c:v>7.4999999999999997E-2</c:v>
              </c:pt>
              <c:pt idx="15">
                <c:v>7.4999999999999997E-2</c:v>
              </c:pt>
              <c:pt idx="16">
                <c:v>7.400000000000001E-2</c:v>
              </c:pt>
              <c:pt idx="17">
                <c:v>7.2000000000000008E-2</c:v>
              </c:pt>
              <c:pt idx="18">
                <c:v>6.8000000000000005E-2</c:v>
              </c:pt>
              <c:pt idx="19">
                <c:v>6.5000000000000002E-2</c:v>
              </c:pt>
              <c:pt idx="20">
                <c:v>6.3E-2</c:v>
              </c:pt>
              <c:pt idx="21">
                <c:v>6.3E-2</c:v>
              </c:pt>
              <c:pt idx="22">
                <c:v>6.0999999999999999E-2</c:v>
              </c:pt>
              <c:pt idx="23">
                <c:v>0.06</c:v>
              </c:pt>
            </c:numLit>
          </c:val>
          <c:smooth val="0"/>
          <c:extLst>
            <c:ext xmlns:c16="http://schemas.microsoft.com/office/drawing/2014/chart" uri="{C3380CC4-5D6E-409C-BE32-E72D297353CC}">
              <c16:uniqueId val="{00000002-7894-403C-9D23-1E31D82C6E26}"/>
            </c:ext>
          </c:extLst>
        </c:ser>
        <c:dLbls>
          <c:showLegendKey val="0"/>
          <c:showVal val="0"/>
          <c:showCatName val="0"/>
          <c:showSerName val="0"/>
          <c:showPercent val="0"/>
          <c:showBubbleSize val="0"/>
        </c:dLbls>
        <c:smooth val="0"/>
        <c:axId val="608996512"/>
        <c:axId val="609000776"/>
      </c:lineChart>
      <c:catAx>
        <c:axId val="608996512"/>
        <c:scaling>
          <c:orientation val="minMax"/>
        </c:scaling>
        <c:delete val="0"/>
        <c:axPos val="b"/>
        <c:numFmt formatCode="mmm\-yy" sourceLinked="0"/>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4"/>
        <c:noMultiLvlLbl val="1"/>
      </c:cat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a:t>
                </a:r>
              </a:p>
            </c:rich>
          </c:tx>
          <c:layout>
            <c:manualLayout>
              <c:xMode val="edge"/>
              <c:yMode val="edge"/>
              <c:x val="1.5255530129672006E-2"/>
              <c:y val="0.1879929546598931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069082909110497"/>
          <c:y val="0.13601930129633447"/>
          <c:w val="0.74333291969201987"/>
          <c:h val="0.75404505674393585"/>
        </c:manualLayout>
      </c:layout>
      <c:lineChart>
        <c:grouping val="standard"/>
        <c:varyColors val="0"/>
        <c:ser>
          <c:idx val="1"/>
          <c:order val="0"/>
          <c:tx>
            <c:v>Full market</c:v>
          </c:tx>
          <c:spPr>
            <a:ln w="28575" cap="rnd">
              <a:solidFill>
                <a:srgbClr val="5CD4B5"/>
              </a:solidFill>
              <a:round/>
            </a:ln>
            <a:effectLst/>
          </c:spPr>
          <c:marker>
            <c:symbol val="none"/>
          </c:marker>
          <c:cat>
            <c:numLit>
              <c:formatCode>General</c:formatCode>
              <c:ptCount val="25"/>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pt idx="19">
                <c:v>43586</c:v>
              </c:pt>
              <c:pt idx="20">
                <c:v>43617</c:v>
              </c:pt>
              <c:pt idx="21">
                <c:v>43647</c:v>
              </c:pt>
              <c:pt idx="22">
                <c:v>43678</c:v>
              </c:pt>
              <c:pt idx="23">
                <c:v>43709</c:v>
              </c:pt>
              <c:pt idx="24">
                <c:v>43739</c:v>
              </c:pt>
            </c:numLit>
          </c:cat>
          <c:val>
            <c:numLit>
              <c:formatCode>General</c:formatCode>
              <c:ptCount val="24"/>
              <c:pt idx="0">
                <c:v>16624</c:v>
              </c:pt>
              <c:pt idx="1">
                <c:v>17264</c:v>
              </c:pt>
              <c:pt idx="2">
                <c:v>16769</c:v>
              </c:pt>
              <c:pt idx="3">
                <c:v>17227</c:v>
              </c:pt>
              <c:pt idx="4">
                <c:v>15002</c:v>
              </c:pt>
              <c:pt idx="5">
                <c:v>16256</c:v>
              </c:pt>
              <c:pt idx="6">
                <c:v>17104</c:v>
              </c:pt>
              <c:pt idx="7">
                <c:v>17831</c:v>
              </c:pt>
              <c:pt idx="8">
                <c:v>17138</c:v>
              </c:pt>
              <c:pt idx="9">
                <c:v>18284</c:v>
              </c:pt>
              <c:pt idx="10">
                <c:v>17756</c:v>
              </c:pt>
              <c:pt idx="11">
                <c:v>16369</c:v>
              </c:pt>
              <c:pt idx="12">
                <c:v>18452</c:v>
              </c:pt>
              <c:pt idx="13">
                <c:v>18393</c:v>
              </c:pt>
              <c:pt idx="14">
                <c:v>18159</c:v>
              </c:pt>
              <c:pt idx="15">
                <c:v>17614</c:v>
              </c:pt>
              <c:pt idx="16">
                <c:v>15756</c:v>
              </c:pt>
              <c:pt idx="17">
                <c:v>17109</c:v>
              </c:pt>
              <c:pt idx="18">
                <c:v>18430</c:v>
              </c:pt>
              <c:pt idx="19">
                <c:v>18476</c:v>
              </c:pt>
              <c:pt idx="20">
                <c:v>17196</c:v>
              </c:pt>
              <c:pt idx="21">
                <c:v>19381</c:v>
              </c:pt>
              <c:pt idx="22">
                <c:v>17805</c:v>
              </c:pt>
              <c:pt idx="23">
                <c:v>18024</c:v>
              </c:pt>
            </c:numLit>
          </c:val>
          <c:smooth val="0"/>
          <c:extLst>
            <c:ext xmlns:c16="http://schemas.microsoft.com/office/drawing/2014/chart" uri="{C3380CC4-5D6E-409C-BE32-E72D297353CC}">
              <c16:uniqueId val="{00000000-E3F7-44AD-8D21-9EA07886AFDB}"/>
            </c:ext>
          </c:extLst>
        </c:ser>
        <c:ser>
          <c:idx val="0"/>
          <c:order val="1"/>
          <c:tx>
            <c:v>High St banks</c:v>
          </c:tx>
          <c:spPr>
            <a:ln w="28575" cap="rnd">
              <a:solidFill>
                <a:srgbClr val="041E42"/>
              </a:solidFill>
              <a:round/>
            </a:ln>
            <a:effectLst/>
          </c:spPr>
          <c:marker>
            <c:symbol val="none"/>
          </c:marker>
          <c:cat>
            <c:numLit>
              <c:formatCode>General</c:formatCode>
              <c:ptCount val="25"/>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pt idx="19">
                <c:v>43586</c:v>
              </c:pt>
              <c:pt idx="20">
                <c:v>43617</c:v>
              </c:pt>
              <c:pt idx="21">
                <c:v>43647</c:v>
              </c:pt>
              <c:pt idx="22">
                <c:v>43678</c:v>
              </c:pt>
              <c:pt idx="23">
                <c:v>43709</c:v>
              </c:pt>
              <c:pt idx="24">
                <c:v>43739</c:v>
              </c:pt>
            </c:numLit>
          </c:cat>
          <c:val>
            <c:numLit>
              <c:formatCode>General</c:formatCode>
              <c:ptCount val="25"/>
              <c:pt idx="0">
                <c:v>10087.648999999999</c:v>
              </c:pt>
              <c:pt idx="1">
                <c:v>10483.25</c:v>
              </c:pt>
              <c:pt idx="2">
                <c:v>10144.602000000001</c:v>
              </c:pt>
              <c:pt idx="3">
                <c:v>10369.608</c:v>
              </c:pt>
              <c:pt idx="4">
                <c:v>9615.4989999999998</c:v>
              </c:pt>
              <c:pt idx="5">
                <c:v>9745.6869999999999</c:v>
              </c:pt>
              <c:pt idx="6">
                <c:v>10182.373</c:v>
              </c:pt>
              <c:pt idx="7">
                <c:v>10698.057000000001</c:v>
              </c:pt>
              <c:pt idx="8">
                <c:v>10368.799000000001</c:v>
              </c:pt>
              <c:pt idx="9">
                <c:v>11108.38</c:v>
              </c:pt>
              <c:pt idx="10">
                <c:v>10887.117</c:v>
              </c:pt>
              <c:pt idx="11">
                <c:v>9973.9470000000001</c:v>
              </c:pt>
              <c:pt idx="12">
                <c:v>11310.671</c:v>
              </c:pt>
              <c:pt idx="13">
                <c:v>11271.108</c:v>
              </c:pt>
              <c:pt idx="14">
                <c:v>11034.261</c:v>
              </c:pt>
              <c:pt idx="15">
                <c:v>10822.608</c:v>
              </c:pt>
              <c:pt idx="16">
                <c:v>9716.4959999999992</c:v>
              </c:pt>
              <c:pt idx="17">
                <c:v>10532.189</c:v>
              </c:pt>
              <c:pt idx="18">
                <c:v>11372.956</c:v>
              </c:pt>
              <c:pt idx="19">
                <c:v>11298.527</c:v>
              </c:pt>
              <c:pt idx="20">
                <c:v>10486.807000000001</c:v>
              </c:pt>
              <c:pt idx="21">
                <c:v>12013.94247208</c:v>
              </c:pt>
              <c:pt idx="22">
                <c:v>10997.575000000001</c:v>
              </c:pt>
              <c:pt idx="23">
                <c:v>10981.578</c:v>
              </c:pt>
              <c:pt idx="24">
                <c:v>11048.216</c:v>
              </c:pt>
            </c:numLit>
          </c:val>
          <c:smooth val="0"/>
          <c:extLst>
            <c:ext xmlns:c16="http://schemas.microsoft.com/office/drawing/2014/chart" uri="{C3380CC4-5D6E-409C-BE32-E72D297353CC}">
              <c16:uniqueId val="{00000001-E3F7-44AD-8D21-9EA07886AFDB}"/>
            </c:ext>
          </c:extLst>
        </c:ser>
        <c:dLbls>
          <c:showLegendKey val="0"/>
          <c:showVal val="0"/>
          <c:showCatName val="0"/>
          <c:showSerName val="0"/>
          <c:showPercent val="0"/>
          <c:showBubbleSize val="0"/>
        </c:dLbls>
        <c:smooth val="0"/>
        <c:axId val="608996512"/>
        <c:axId val="609000776"/>
      </c:lineChart>
      <c:catAx>
        <c:axId val="608996512"/>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4"/>
        <c:noMultiLvlLbl val="1"/>
      </c:cat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millions</a:t>
                </a:r>
              </a:p>
            </c:rich>
          </c:tx>
          <c:layout>
            <c:manualLayout>
              <c:xMode val="edge"/>
              <c:yMode val="edge"/>
              <c:x val="1.5255428320770179E-2"/>
              <c:y val="0.2767173961516540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625713290776376"/>
          <c:y val="0.13601930129633447"/>
          <c:w val="0.7677666158753611"/>
          <c:h val="0.75404505674393585"/>
        </c:manualLayout>
      </c:layout>
      <c:lineChart>
        <c:grouping val="standard"/>
        <c:varyColors val="0"/>
        <c:ser>
          <c:idx val="0"/>
          <c:order val="0"/>
          <c:tx>
            <c:v>High St banks</c:v>
          </c:tx>
          <c:spPr>
            <a:ln w="28575" cap="rnd">
              <a:solidFill>
                <a:srgbClr val="5CD4B5"/>
              </a:solidFill>
              <a:round/>
            </a:ln>
            <a:effectLst/>
          </c:spPr>
          <c:marker>
            <c:symbol val="none"/>
          </c:marker>
          <c:cat>
            <c:numLit>
              <c:formatCode>General</c:formatCode>
              <c:ptCount val="25"/>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pt idx="19">
                <c:v>43586</c:v>
              </c:pt>
              <c:pt idx="20">
                <c:v>43617</c:v>
              </c:pt>
              <c:pt idx="21">
                <c:v>43647</c:v>
              </c:pt>
              <c:pt idx="22">
                <c:v>43678</c:v>
              </c:pt>
              <c:pt idx="23">
                <c:v>43709</c:v>
              </c:pt>
              <c:pt idx="24">
                <c:v>43739</c:v>
              </c:pt>
            </c:numLit>
          </c:cat>
          <c:val>
            <c:numLit>
              <c:formatCode>General</c:formatCode>
              <c:ptCount val="25"/>
              <c:pt idx="0">
                <c:v>1539.6669999999999</c:v>
              </c:pt>
              <c:pt idx="1">
                <c:v>1556.548</c:v>
              </c:pt>
              <c:pt idx="2">
                <c:v>1136.181</c:v>
              </c:pt>
              <c:pt idx="3">
                <c:v>1748.076</c:v>
              </c:pt>
              <c:pt idx="4">
                <c:v>1614.4680000000001</c:v>
              </c:pt>
              <c:pt idx="5">
                <c:v>1618.905</c:v>
              </c:pt>
              <c:pt idx="6">
                <c:v>1491.741</c:v>
              </c:pt>
              <c:pt idx="7">
                <c:v>1594.7349999999999</c:v>
              </c:pt>
              <c:pt idx="8">
                <c:v>1705.8240000000001</c:v>
              </c:pt>
              <c:pt idx="9">
                <c:v>1647.0139999999999</c:v>
              </c:pt>
              <c:pt idx="10">
                <c:v>1620.5909999999999</c:v>
              </c:pt>
              <c:pt idx="11">
                <c:v>1511.45</c:v>
              </c:pt>
              <c:pt idx="12">
                <c:v>1581.923</c:v>
              </c:pt>
              <c:pt idx="13">
                <c:v>1512.4829999999999</c:v>
              </c:pt>
              <c:pt idx="14">
                <c:v>1160.3130000000001</c:v>
              </c:pt>
              <c:pt idx="15">
                <c:v>1846.3779999999999</c:v>
              </c:pt>
              <c:pt idx="16">
                <c:v>1652.2850000000001</c:v>
              </c:pt>
              <c:pt idx="17">
                <c:v>1729.0060000000001</c:v>
              </c:pt>
              <c:pt idx="18">
                <c:v>1608.7850000000001</c:v>
              </c:pt>
              <c:pt idx="19">
                <c:v>1743.2809999999999</c:v>
              </c:pt>
              <c:pt idx="20">
                <c:v>1664.21</c:v>
              </c:pt>
              <c:pt idx="21">
                <c:v>1800.095</c:v>
              </c:pt>
              <c:pt idx="22">
                <c:v>1694.011</c:v>
              </c:pt>
              <c:pt idx="23">
                <c:v>1659.403</c:v>
              </c:pt>
              <c:pt idx="24">
                <c:v>1699.402</c:v>
              </c:pt>
            </c:numLit>
          </c:val>
          <c:smooth val="0"/>
          <c:extLst>
            <c:ext xmlns:c16="http://schemas.microsoft.com/office/drawing/2014/chart" uri="{C3380CC4-5D6E-409C-BE32-E72D297353CC}">
              <c16:uniqueId val="{00000001-8866-4328-8108-FAFF4A78E1F3}"/>
            </c:ext>
          </c:extLst>
        </c:ser>
        <c:dLbls>
          <c:showLegendKey val="0"/>
          <c:showVal val="0"/>
          <c:showCatName val="0"/>
          <c:showSerName val="0"/>
          <c:showPercent val="0"/>
          <c:showBubbleSize val="0"/>
        </c:dLbls>
        <c:smooth val="0"/>
        <c:axId val="608996512"/>
        <c:axId val="609000776"/>
      </c:lineChart>
      <c:catAx>
        <c:axId val="608996512"/>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4"/>
        <c:noMultiLvlLbl val="1"/>
      </c:cat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millions</a:t>
                </a:r>
              </a:p>
            </c:rich>
          </c:tx>
          <c:layout>
            <c:manualLayout>
              <c:xMode val="edge"/>
              <c:yMode val="edge"/>
              <c:x val="1.5255428320770179E-2"/>
              <c:y val="0.2767173961516540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midCat"/>
        <c:majorUnit val="4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709449683901081"/>
          <c:y val="0.13601930129633447"/>
          <c:w val="0.77692925194411422"/>
          <c:h val="0.75404505674393585"/>
        </c:manualLayout>
      </c:layout>
      <c:lineChart>
        <c:grouping val="standard"/>
        <c:varyColors val="0"/>
        <c:ser>
          <c:idx val="0"/>
          <c:order val="0"/>
          <c:tx>
            <c:v>High St banks</c:v>
          </c:tx>
          <c:spPr>
            <a:ln w="28575" cap="rnd">
              <a:solidFill>
                <a:srgbClr val="5CD4B5"/>
              </a:solidFill>
              <a:round/>
            </a:ln>
            <a:effectLst/>
          </c:spPr>
          <c:marker>
            <c:symbol val="none"/>
          </c:marker>
          <c:cat>
            <c:numLit>
              <c:formatCode>General</c:formatCode>
              <c:ptCount val="25"/>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pt idx="19">
                <c:v>43586</c:v>
              </c:pt>
              <c:pt idx="20">
                <c:v>43617</c:v>
              </c:pt>
              <c:pt idx="21">
                <c:v>43647</c:v>
              </c:pt>
              <c:pt idx="22">
                <c:v>43678</c:v>
              </c:pt>
              <c:pt idx="23">
                <c:v>43709</c:v>
              </c:pt>
              <c:pt idx="24">
                <c:v>43739</c:v>
              </c:pt>
            </c:numLit>
          </c:cat>
          <c:val>
            <c:numLit>
              <c:formatCode>General</c:formatCode>
              <c:ptCount val="25"/>
              <c:pt idx="0">
                <c:v>6705.2169999999996</c:v>
              </c:pt>
              <c:pt idx="1">
                <c:v>6533.8159999999998</c:v>
              </c:pt>
              <c:pt idx="2">
                <c:v>6537.6769999999997</c:v>
              </c:pt>
              <c:pt idx="3">
                <c:v>6559.8050000000003</c:v>
              </c:pt>
              <c:pt idx="4">
                <c:v>6493.2579999999998</c:v>
              </c:pt>
              <c:pt idx="5">
                <c:v>6149.97</c:v>
              </c:pt>
              <c:pt idx="6">
                <c:v>6326.0919999999996</c:v>
              </c:pt>
              <c:pt idx="7">
                <c:v>6500.415</c:v>
              </c:pt>
              <c:pt idx="8">
                <c:v>6143.39</c:v>
              </c:pt>
              <c:pt idx="9">
                <c:v>6464.1210000000001</c:v>
              </c:pt>
              <c:pt idx="10">
                <c:v>6303.0259999999998</c:v>
              </c:pt>
              <c:pt idx="11">
                <c:v>6158.8010000000004</c:v>
              </c:pt>
              <c:pt idx="12">
                <c:v>6486.6469999999999</c:v>
              </c:pt>
              <c:pt idx="13">
                <c:v>6247.7969999999996</c:v>
              </c:pt>
              <c:pt idx="14">
                <c:v>6709.3720000000003</c:v>
              </c:pt>
              <c:pt idx="15">
                <c:v>6574.9170000000004</c:v>
              </c:pt>
              <c:pt idx="16">
                <c:v>6453.4189999999999</c:v>
              </c:pt>
              <c:pt idx="17">
                <c:v>6306.5649999999996</c:v>
              </c:pt>
              <c:pt idx="18">
                <c:v>6381.6909999999998</c:v>
              </c:pt>
              <c:pt idx="19">
                <c:v>6253.8829999999998</c:v>
              </c:pt>
              <c:pt idx="20">
                <c:v>6223.1080000000002</c:v>
              </c:pt>
              <c:pt idx="21">
                <c:v>6617.326</c:v>
              </c:pt>
              <c:pt idx="22">
                <c:v>6380.5420000000004</c:v>
              </c:pt>
              <c:pt idx="23">
                <c:v>6480.5709999999999</c:v>
              </c:pt>
              <c:pt idx="24">
                <c:v>6564.9849999999997</c:v>
              </c:pt>
            </c:numLit>
          </c:val>
          <c:smooth val="0"/>
          <c:extLst>
            <c:ext xmlns:c16="http://schemas.microsoft.com/office/drawing/2014/chart" uri="{C3380CC4-5D6E-409C-BE32-E72D297353CC}">
              <c16:uniqueId val="{00000000-48DA-4D7E-9ED5-AF13B4BFCEF3}"/>
            </c:ext>
          </c:extLst>
        </c:ser>
        <c:dLbls>
          <c:showLegendKey val="0"/>
          <c:showVal val="0"/>
          <c:showCatName val="0"/>
          <c:showSerName val="0"/>
          <c:showPercent val="0"/>
          <c:showBubbleSize val="0"/>
        </c:dLbls>
        <c:smooth val="0"/>
        <c:axId val="608996512"/>
        <c:axId val="609000776"/>
      </c:lineChart>
      <c:catAx>
        <c:axId val="608996512"/>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4"/>
        <c:noMultiLvlLbl val="1"/>
      </c:catAx>
      <c:valAx>
        <c:axId val="609000776"/>
        <c:scaling>
          <c:orientation val="minMax"/>
          <c:max val="7200"/>
          <c:min val="55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millions</a:t>
                </a:r>
              </a:p>
            </c:rich>
          </c:tx>
          <c:layout>
            <c:manualLayout>
              <c:xMode val="edge"/>
              <c:yMode val="edge"/>
              <c:x val="1.5255428320770179E-2"/>
              <c:y val="0.2767173961516540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midCat"/>
        <c:majorUnit val="4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04028481609315"/>
          <c:y val="6.055342068728304E-2"/>
          <c:w val="0.80441716015037301"/>
          <c:h val="0.84820260918001855"/>
        </c:manualLayout>
      </c:layout>
      <c:barChart>
        <c:barDir val="col"/>
        <c:grouping val="stacked"/>
        <c:varyColors val="0"/>
        <c:ser>
          <c:idx val="1"/>
          <c:order val="0"/>
          <c:tx>
            <c:v>sight deposits</c:v>
          </c:tx>
          <c:spPr>
            <a:solidFill>
              <a:srgbClr val="5CD4B5"/>
            </a:solidFill>
            <a:ln>
              <a:solidFill>
                <a:srgbClr val="5CD4B5"/>
              </a:solidFill>
            </a:ln>
            <a:effectLst/>
          </c:spPr>
          <c:invertIfNegative val="0"/>
          <c:cat>
            <c:numLit>
              <c:formatCode>General</c:formatCode>
              <c:ptCount val="25"/>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pt idx="19">
                <c:v>43586</c:v>
              </c:pt>
              <c:pt idx="20">
                <c:v>43617</c:v>
              </c:pt>
              <c:pt idx="21">
                <c:v>43647</c:v>
              </c:pt>
              <c:pt idx="22">
                <c:v>43678</c:v>
              </c:pt>
              <c:pt idx="23">
                <c:v>43709</c:v>
              </c:pt>
              <c:pt idx="24">
                <c:v>43739</c:v>
              </c:pt>
            </c:numLit>
          </c:cat>
          <c:val>
            <c:numLit>
              <c:formatCode>General</c:formatCode>
              <c:ptCount val="25"/>
              <c:pt idx="0">
                <c:v>628023.41</c:v>
              </c:pt>
              <c:pt idx="1">
                <c:v>630469.62</c:v>
              </c:pt>
              <c:pt idx="2">
                <c:v>636102.75800000003</c:v>
              </c:pt>
              <c:pt idx="3">
                <c:v>626583.97900000005</c:v>
              </c:pt>
              <c:pt idx="4">
                <c:v>629736.03399999999</c:v>
              </c:pt>
              <c:pt idx="5">
                <c:v>639414.79599999997</c:v>
              </c:pt>
              <c:pt idx="6">
                <c:v>634614.723</c:v>
              </c:pt>
              <c:pt idx="7">
                <c:v>635692.24300000002</c:v>
              </c:pt>
              <c:pt idx="8">
                <c:v>642477.85499999998</c:v>
              </c:pt>
              <c:pt idx="9">
                <c:v>639643.86</c:v>
              </c:pt>
              <c:pt idx="10">
                <c:v>645644.15300000005</c:v>
              </c:pt>
              <c:pt idx="11">
                <c:v>647662.86199999996</c:v>
              </c:pt>
              <c:pt idx="12">
                <c:v>644261.31999999995</c:v>
              </c:pt>
              <c:pt idx="13">
                <c:v>650041.38300000003</c:v>
              </c:pt>
              <c:pt idx="14">
                <c:v>651599.85699999996</c:v>
              </c:pt>
              <c:pt idx="15">
                <c:v>642271.05000000005</c:v>
              </c:pt>
              <c:pt idx="16">
                <c:v>646683.50100000005</c:v>
              </c:pt>
              <c:pt idx="17">
                <c:v>652090.39899999998</c:v>
              </c:pt>
              <c:pt idx="18">
                <c:v>649566.42000000004</c:v>
              </c:pt>
              <c:pt idx="19">
                <c:v>654628.52099999995</c:v>
              </c:pt>
              <c:pt idx="20">
                <c:v>658764.49199999997</c:v>
              </c:pt>
              <c:pt idx="21">
                <c:v>655818.56200000003</c:v>
              </c:pt>
              <c:pt idx="22">
                <c:v>662151.36499999999</c:v>
              </c:pt>
              <c:pt idx="23">
                <c:v>664221.24899999995</c:v>
              </c:pt>
              <c:pt idx="24">
                <c:v>666355.92799999996</c:v>
              </c:pt>
            </c:numLit>
          </c:val>
          <c:extLst>
            <c:ext xmlns:c16="http://schemas.microsoft.com/office/drawing/2014/chart" uri="{C3380CC4-5D6E-409C-BE32-E72D297353CC}">
              <c16:uniqueId val="{00000000-B346-4CD4-B91B-932F83299217}"/>
            </c:ext>
          </c:extLst>
        </c:ser>
        <c:ser>
          <c:idx val="0"/>
          <c:order val="1"/>
          <c:tx>
            <c:v>time</c:v>
          </c:tx>
          <c:spPr>
            <a:solidFill>
              <a:srgbClr val="041E42"/>
            </a:solidFill>
            <a:ln>
              <a:solidFill>
                <a:srgbClr val="041E42"/>
              </a:solidFill>
            </a:ln>
            <a:effectLst/>
          </c:spPr>
          <c:invertIfNegative val="0"/>
          <c:cat>
            <c:numLit>
              <c:formatCode>General</c:formatCode>
              <c:ptCount val="25"/>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pt idx="19">
                <c:v>43586</c:v>
              </c:pt>
              <c:pt idx="20">
                <c:v>43617</c:v>
              </c:pt>
              <c:pt idx="21">
                <c:v>43647</c:v>
              </c:pt>
              <c:pt idx="22">
                <c:v>43678</c:v>
              </c:pt>
              <c:pt idx="23">
                <c:v>43709</c:v>
              </c:pt>
              <c:pt idx="24">
                <c:v>43739</c:v>
              </c:pt>
            </c:numLit>
          </c:cat>
          <c:val>
            <c:numLit>
              <c:formatCode>General</c:formatCode>
              <c:ptCount val="25"/>
              <c:pt idx="0">
                <c:v>210493.522</c:v>
              </c:pt>
              <c:pt idx="1">
                <c:v>209219.70800000001</c:v>
              </c:pt>
              <c:pt idx="2">
                <c:v>209258.446</c:v>
              </c:pt>
              <c:pt idx="3">
                <c:v>208341.962</c:v>
              </c:pt>
              <c:pt idx="4">
                <c:v>207573.72700000001</c:v>
              </c:pt>
              <c:pt idx="5">
                <c:v>207501.46100000001</c:v>
              </c:pt>
              <c:pt idx="6">
                <c:v>207679.35399999999</c:v>
              </c:pt>
              <c:pt idx="7">
                <c:v>205897.07699999999</c:v>
              </c:pt>
              <c:pt idx="8">
                <c:v>204303.28700000001</c:v>
              </c:pt>
              <c:pt idx="9">
                <c:v>202213.54699999999</c:v>
              </c:pt>
              <c:pt idx="10">
                <c:v>201396.69399999999</c:v>
              </c:pt>
              <c:pt idx="11">
                <c:v>200933.98800000001</c:v>
              </c:pt>
              <c:pt idx="12">
                <c:v>199501.421</c:v>
              </c:pt>
              <c:pt idx="13">
                <c:v>197895.28400000001</c:v>
              </c:pt>
              <c:pt idx="14">
                <c:v>197010.76699999999</c:v>
              </c:pt>
              <c:pt idx="15">
                <c:v>196013.49900000001</c:v>
              </c:pt>
              <c:pt idx="16">
                <c:v>196006.53700000001</c:v>
              </c:pt>
              <c:pt idx="17">
                <c:v>197206.60399999999</c:v>
              </c:pt>
              <c:pt idx="18">
                <c:v>199930.285</c:v>
              </c:pt>
              <c:pt idx="19">
                <c:v>199649.86900000001</c:v>
              </c:pt>
              <c:pt idx="20">
                <c:v>199358.07800000001</c:v>
              </c:pt>
              <c:pt idx="21">
                <c:v>198395.22200000001</c:v>
              </c:pt>
              <c:pt idx="22">
                <c:v>197774.72500000001</c:v>
              </c:pt>
              <c:pt idx="23">
                <c:v>196800.71100000001</c:v>
              </c:pt>
              <c:pt idx="24">
                <c:v>195368.57800000001</c:v>
              </c:pt>
            </c:numLit>
          </c:val>
          <c:extLst>
            <c:ext xmlns:c16="http://schemas.microsoft.com/office/drawing/2014/chart" uri="{C3380CC4-5D6E-409C-BE32-E72D297353CC}">
              <c16:uniqueId val="{00000001-B346-4CD4-B91B-932F83299217}"/>
            </c:ext>
          </c:extLst>
        </c:ser>
        <c:dLbls>
          <c:showLegendKey val="0"/>
          <c:showVal val="0"/>
          <c:showCatName val="0"/>
          <c:showSerName val="0"/>
          <c:showPercent val="0"/>
          <c:showBubbleSize val="0"/>
        </c:dLbls>
        <c:gapWidth val="100"/>
        <c:overlap val="100"/>
        <c:axId val="608996512"/>
        <c:axId val="609000776"/>
      </c:barChart>
      <c:catAx>
        <c:axId val="608996512"/>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4"/>
        <c:noMultiLvlLbl val="1"/>
      </c:catAx>
      <c:valAx>
        <c:axId val="609000776"/>
        <c:scaling>
          <c:orientation val="minMax"/>
          <c:max val="900000"/>
          <c:min val="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millions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between"/>
        <c:majorUnit val="300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763661706818733"/>
          <c:y val="7.0231776301248758E-2"/>
          <c:w val="0.74638713171493765"/>
          <c:h val="0.81983290626036021"/>
        </c:manualLayout>
      </c:layout>
      <c:lineChart>
        <c:grouping val="standard"/>
        <c:varyColors val="0"/>
        <c:ser>
          <c:idx val="1"/>
          <c:order val="0"/>
          <c:tx>
            <c:v>Full market</c:v>
          </c:tx>
          <c:spPr>
            <a:ln w="28575" cap="rnd">
              <a:solidFill>
                <a:srgbClr val="5CD4B5"/>
              </a:solidFill>
              <a:round/>
            </a:ln>
            <a:effectLst/>
          </c:spPr>
          <c:marker>
            <c:symbol val="none"/>
          </c:marker>
          <c:cat>
            <c:numLit>
              <c:formatCode>General</c:formatCode>
              <c:ptCount val="25"/>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pt idx="19">
                <c:v>43586</c:v>
              </c:pt>
              <c:pt idx="20">
                <c:v>43617</c:v>
              </c:pt>
              <c:pt idx="21">
                <c:v>43647</c:v>
              </c:pt>
              <c:pt idx="22">
                <c:v>43678</c:v>
              </c:pt>
              <c:pt idx="23">
                <c:v>43709</c:v>
              </c:pt>
              <c:pt idx="24">
                <c:v>43739</c:v>
              </c:pt>
            </c:numLit>
          </c:cat>
          <c:val>
            <c:numLit>
              <c:formatCode>General</c:formatCode>
              <c:ptCount val="24"/>
              <c:pt idx="0">
                <c:v>271156</c:v>
              </c:pt>
              <c:pt idx="1">
                <c:v>270465</c:v>
              </c:pt>
              <c:pt idx="2">
                <c:v>269991</c:v>
              </c:pt>
              <c:pt idx="3">
                <c:v>269097</c:v>
              </c:pt>
              <c:pt idx="4">
                <c:v>269072</c:v>
              </c:pt>
              <c:pt idx="5">
                <c:v>271687</c:v>
              </c:pt>
              <c:pt idx="6">
                <c:v>276657</c:v>
              </c:pt>
              <c:pt idx="7">
                <c:v>277409</c:v>
              </c:pt>
              <c:pt idx="8">
                <c:v>277112</c:v>
              </c:pt>
              <c:pt idx="9">
                <c:v>276915</c:v>
              </c:pt>
              <c:pt idx="10">
                <c:v>276605</c:v>
              </c:pt>
              <c:pt idx="11">
                <c:v>276851</c:v>
              </c:pt>
              <c:pt idx="12">
                <c:v>276953</c:v>
              </c:pt>
              <c:pt idx="13">
                <c:v>276725</c:v>
              </c:pt>
              <c:pt idx="14">
                <c:v>276881</c:v>
              </c:pt>
              <c:pt idx="15">
                <c:v>277032</c:v>
              </c:pt>
              <c:pt idx="16">
                <c:v>277608</c:v>
              </c:pt>
              <c:pt idx="17">
                <c:v>281396</c:v>
              </c:pt>
              <c:pt idx="18">
                <c:v>288185</c:v>
              </c:pt>
              <c:pt idx="19">
                <c:v>289582</c:v>
              </c:pt>
              <c:pt idx="20">
                <c:v>290679</c:v>
              </c:pt>
              <c:pt idx="21">
                <c:v>290651</c:v>
              </c:pt>
              <c:pt idx="22">
                <c:v>290658</c:v>
              </c:pt>
              <c:pt idx="23">
                <c:v>290760</c:v>
              </c:pt>
            </c:numLit>
          </c:val>
          <c:smooth val="0"/>
          <c:extLst>
            <c:ext xmlns:c16="http://schemas.microsoft.com/office/drawing/2014/chart" uri="{C3380CC4-5D6E-409C-BE32-E72D297353CC}">
              <c16:uniqueId val="{00000000-94A6-4D9D-944A-382501905DDA}"/>
            </c:ext>
          </c:extLst>
        </c:ser>
        <c:ser>
          <c:idx val="0"/>
          <c:order val="1"/>
          <c:tx>
            <c:v>High St banks</c:v>
          </c:tx>
          <c:spPr>
            <a:ln w="28575" cap="rnd">
              <a:solidFill>
                <a:srgbClr val="041E42"/>
              </a:solidFill>
              <a:round/>
            </a:ln>
            <a:effectLst/>
          </c:spPr>
          <c:marker>
            <c:symbol val="none"/>
          </c:marker>
          <c:cat>
            <c:numLit>
              <c:formatCode>General</c:formatCode>
              <c:ptCount val="25"/>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pt idx="19">
                <c:v>43586</c:v>
              </c:pt>
              <c:pt idx="20">
                <c:v>43617</c:v>
              </c:pt>
              <c:pt idx="21">
                <c:v>43647</c:v>
              </c:pt>
              <c:pt idx="22">
                <c:v>43678</c:v>
              </c:pt>
              <c:pt idx="23">
                <c:v>43709</c:v>
              </c:pt>
              <c:pt idx="24">
                <c:v>43739</c:v>
              </c:pt>
            </c:numLit>
          </c:cat>
          <c:val>
            <c:numLit>
              <c:formatCode>General</c:formatCode>
              <c:ptCount val="25"/>
              <c:pt idx="0">
                <c:v>158980.524</c:v>
              </c:pt>
              <c:pt idx="1">
                <c:v>157779.40400000001</c:v>
              </c:pt>
              <c:pt idx="2">
                <c:v>157109.66099999999</c:v>
              </c:pt>
              <c:pt idx="3">
                <c:v>156026.02299999999</c:v>
              </c:pt>
              <c:pt idx="4">
                <c:v>155749.23499999999</c:v>
              </c:pt>
              <c:pt idx="5">
                <c:v>156070.834</c:v>
              </c:pt>
              <c:pt idx="6">
                <c:v>157054.55600000001</c:v>
              </c:pt>
              <c:pt idx="7">
                <c:v>155875.69899999999</c:v>
              </c:pt>
              <c:pt idx="8">
                <c:v>154632.15900000001</c:v>
              </c:pt>
              <c:pt idx="9">
                <c:v>153767.03899999999</c:v>
              </c:pt>
              <c:pt idx="10">
                <c:v>153203.28099999999</c:v>
              </c:pt>
              <c:pt idx="11">
                <c:v>152794.09599999999</c:v>
              </c:pt>
              <c:pt idx="12">
                <c:v>152328.73000000001</c:v>
              </c:pt>
              <c:pt idx="13">
                <c:v>151729.81700000001</c:v>
              </c:pt>
              <c:pt idx="14">
                <c:v>151603.476</c:v>
              </c:pt>
              <c:pt idx="15">
                <c:v>151226.655</c:v>
              </c:pt>
              <c:pt idx="16">
                <c:v>150940.799</c:v>
              </c:pt>
              <c:pt idx="17">
                <c:v>152373.33900000001</c:v>
              </c:pt>
              <c:pt idx="18">
                <c:v>155190.571</c:v>
              </c:pt>
              <c:pt idx="19">
                <c:v>154522.35</c:v>
              </c:pt>
              <c:pt idx="20">
                <c:v>155026.52299999999</c:v>
              </c:pt>
              <c:pt idx="21">
                <c:v>154503.481</c:v>
              </c:pt>
              <c:pt idx="22">
                <c:v>154061.185</c:v>
              </c:pt>
              <c:pt idx="23">
                <c:v>153367.6</c:v>
              </c:pt>
              <c:pt idx="24">
                <c:v>152496.27600000001</c:v>
              </c:pt>
            </c:numLit>
          </c:val>
          <c:smooth val="0"/>
          <c:extLst>
            <c:ext xmlns:c16="http://schemas.microsoft.com/office/drawing/2014/chart" uri="{C3380CC4-5D6E-409C-BE32-E72D297353CC}">
              <c16:uniqueId val="{00000001-94A6-4D9D-944A-382501905DDA}"/>
            </c:ext>
          </c:extLst>
        </c:ser>
        <c:dLbls>
          <c:showLegendKey val="0"/>
          <c:showVal val="0"/>
          <c:showCatName val="0"/>
          <c:showSerName val="0"/>
          <c:showPercent val="0"/>
          <c:showBubbleSize val="0"/>
        </c:dLbls>
        <c:smooth val="0"/>
        <c:axId val="608996512"/>
        <c:axId val="609000776"/>
      </c:lineChart>
      <c:catAx>
        <c:axId val="608996512"/>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4"/>
        <c:noMultiLvlLbl val="1"/>
      </c:catAx>
      <c:valAx>
        <c:axId val="609000776"/>
        <c:scaling>
          <c:orientation val="minMax"/>
          <c:min val="1000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millions</a:t>
                </a:r>
              </a:p>
            </c:rich>
          </c:tx>
          <c:layout>
            <c:manualLayout>
              <c:xMode val="edge"/>
              <c:yMode val="edge"/>
              <c:x val="1.5255428320770179E-2"/>
              <c:y val="0.2767173961516540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midCat"/>
        <c:majorUnit val="40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2429</xdr:colOff>
      <xdr:row>2</xdr:row>
      <xdr:rowOff>11205</xdr:rowOff>
    </xdr:to>
    <xdr:pic>
      <xdr:nvPicPr>
        <xdr:cNvPr id="7" name="Picture 6">
          <a:extLst>
            <a:ext uri="{FF2B5EF4-FFF2-40B4-BE49-F238E27FC236}">
              <a16:creationId xmlns:a16="http://schemas.microsoft.com/office/drawing/2014/main" id="{1F7D1A0D-98A0-4B29-8A0F-319C9ABAAFD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105028" cy="5670176"/>
        </a:xfrm>
        <a:prstGeom prst="rect">
          <a:avLst/>
        </a:prstGeom>
      </xdr:spPr>
    </xdr:pic>
    <xdr:clientData/>
  </xdr:twoCellAnchor>
  <xdr:twoCellAnchor>
    <xdr:from>
      <xdr:col>0</xdr:col>
      <xdr:colOff>212908</xdr:colOff>
      <xdr:row>0</xdr:row>
      <xdr:rowOff>2162732</xdr:rowOff>
    </xdr:from>
    <xdr:to>
      <xdr:col>6</xdr:col>
      <xdr:colOff>784411</xdr:colOff>
      <xdr:row>1</xdr:row>
      <xdr:rowOff>302559</xdr:rowOff>
    </xdr:to>
    <xdr:sp macro="" textlink="">
      <xdr:nvSpPr>
        <xdr:cNvPr id="3" name="TextBox 2">
          <a:extLst>
            <a:ext uri="{FF2B5EF4-FFF2-40B4-BE49-F238E27FC236}">
              <a16:creationId xmlns:a16="http://schemas.microsoft.com/office/drawing/2014/main" id="{9528BF23-20A5-4BFC-98EB-483EA2F01606}"/>
            </a:ext>
          </a:extLst>
        </xdr:cNvPr>
        <xdr:cNvSpPr txBox="1"/>
      </xdr:nvSpPr>
      <xdr:spPr>
        <a:xfrm>
          <a:off x="212908" y="2162732"/>
          <a:ext cx="5266768" cy="3339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6000">
              <a:solidFill>
                <a:schemeClr val="bg1"/>
              </a:solidFill>
              <a:latin typeface="Arial" panose="020B0604020202020204" pitchFamily="34" charset="0"/>
              <a:cs typeface="Arial" panose="020B0604020202020204" pitchFamily="34" charset="0"/>
            </a:rPr>
            <a:t>Household Finance Update</a:t>
          </a:r>
        </a:p>
      </xdr:txBody>
    </xdr:sp>
    <xdr:clientData/>
  </xdr:twoCellAnchor>
  <xdr:twoCellAnchor editAs="oneCell">
    <xdr:from>
      <xdr:col>0</xdr:col>
      <xdr:colOff>0</xdr:colOff>
      <xdr:row>0</xdr:row>
      <xdr:rowOff>0</xdr:rowOff>
    </xdr:from>
    <xdr:to>
      <xdr:col>5</xdr:col>
      <xdr:colOff>761998</xdr:colOff>
      <xdr:row>0</xdr:row>
      <xdr:rowOff>2193150</xdr:rowOff>
    </xdr:to>
    <xdr:pic>
      <xdr:nvPicPr>
        <xdr:cNvPr id="4" name="Picture 3">
          <a:extLst>
            <a:ext uri="{FF2B5EF4-FFF2-40B4-BE49-F238E27FC236}">
              <a16:creationId xmlns:a16="http://schemas.microsoft.com/office/drawing/2014/main" id="{F8AE1690-DCC3-4F68-AD8C-8103922075F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4605616" cy="2193150"/>
        </a:xfrm>
        <a:prstGeom prst="rect">
          <a:avLst/>
        </a:prstGeom>
      </xdr:spPr>
    </xdr:pic>
    <xdr:clientData/>
  </xdr:twoCellAnchor>
  <xdr:twoCellAnchor editAs="oneCell">
    <xdr:from>
      <xdr:col>9</xdr:col>
      <xdr:colOff>246530</xdr:colOff>
      <xdr:row>0</xdr:row>
      <xdr:rowOff>2756647</xdr:rowOff>
    </xdr:from>
    <xdr:to>
      <xdr:col>12</xdr:col>
      <xdr:colOff>630331</xdr:colOff>
      <xdr:row>1</xdr:row>
      <xdr:rowOff>414618</xdr:rowOff>
    </xdr:to>
    <xdr:pic>
      <xdr:nvPicPr>
        <xdr:cNvPr id="9" name="Picture 8">
          <a:extLst>
            <a:ext uri="{FF2B5EF4-FFF2-40B4-BE49-F238E27FC236}">
              <a16:creationId xmlns:a16="http://schemas.microsoft.com/office/drawing/2014/main" id="{BA2DE624-AE3A-408C-875E-07019FD9953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023412" y="2756647"/>
          <a:ext cx="2860301" cy="285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105834</xdr:colOff>
      <xdr:row>6</xdr:row>
      <xdr:rowOff>328449</xdr:rowOff>
    </xdr:from>
    <xdr:to>
      <xdr:col>9</xdr:col>
      <xdr:colOff>313765</xdr:colOff>
      <xdr:row>8</xdr:row>
      <xdr:rowOff>876300</xdr:rowOff>
    </xdr:to>
    <xdr:graphicFrame macro="">
      <xdr:nvGraphicFramePr>
        <xdr:cNvPr id="2" name="Chart 1">
          <a:extLst>
            <a:ext uri="{FF2B5EF4-FFF2-40B4-BE49-F238E27FC236}">
              <a16:creationId xmlns:a16="http://schemas.microsoft.com/office/drawing/2014/main" id="{76583FBF-4B5E-491D-AA15-A166C0BC54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105834</xdr:colOff>
      <xdr:row>10</xdr:row>
      <xdr:rowOff>208017</xdr:rowOff>
    </xdr:from>
    <xdr:to>
      <xdr:col>9</xdr:col>
      <xdr:colOff>313765</xdr:colOff>
      <xdr:row>13</xdr:row>
      <xdr:rowOff>819150</xdr:rowOff>
    </xdr:to>
    <xdr:graphicFrame macro="">
      <xdr:nvGraphicFramePr>
        <xdr:cNvPr id="3" name="Chart 2">
          <a:extLst>
            <a:ext uri="{FF2B5EF4-FFF2-40B4-BE49-F238E27FC236}">
              <a16:creationId xmlns:a16="http://schemas.microsoft.com/office/drawing/2014/main" id="{AD577A85-29DD-4A51-BA96-16139F3CFF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105834</xdr:colOff>
      <xdr:row>1</xdr:row>
      <xdr:rowOff>328449</xdr:rowOff>
    </xdr:from>
    <xdr:to>
      <xdr:col>9</xdr:col>
      <xdr:colOff>313765</xdr:colOff>
      <xdr:row>5</xdr:row>
      <xdr:rowOff>518583</xdr:rowOff>
    </xdr:to>
    <xdr:graphicFrame macro="">
      <xdr:nvGraphicFramePr>
        <xdr:cNvPr id="4" name="Chart 3">
          <a:extLst>
            <a:ext uri="{FF2B5EF4-FFF2-40B4-BE49-F238E27FC236}">
              <a16:creationId xmlns:a16="http://schemas.microsoft.com/office/drawing/2014/main" id="{2A63B852-1942-4BFC-9BF8-329C66E0CC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105834</xdr:colOff>
      <xdr:row>14</xdr:row>
      <xdr:rowOff>197069</xdr:rowOff>
    </xdr:from>
    <xdr:to>
      <xdr:col>9</xdr:col>
      <xdr:colOff>361293</xdr:colOff>
      <xdr:row>16</xdr:row>
      <xdr:rowOff>847725</xdr:rowOff>
    </xdr:to>
    <xdr:graphicFrame macro="">
      <xdr:nvGraphicFramePr>
        <xdr:cNvPr id="5" name="Chart 4">
          <a:extLst>
            <a:ext uri="{FF2B5EF4-FFF2-40B4-BE49-F238E27FC236}">
              <a16:creationId xmlns:a16="http://schemas.microsoft.com/office/drawing/2014/main" id="{798BDFE1-9EAD-423F-B702-E3334AB71D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105834</xdr:colOff>
      <xdr:row>19</xdr:row>
      <xdr:rowOff>240863</xdr:rowOff>
    </xdr:from>
    <xdr:to>
      <xdr:col>9</xdr:col>
      <xdr:colOff>313765</xdr:colOff>
      <xdr:row>21</xdr:row>
      <xdr:rowOff>814917</xdr:rowOff>
    </xdr:to>
    <xdr:graphicFrame macro="">
      <xdr:nvGraphicFramePr>
        <xdr:cNvPr id="12" name="Chart 11">
          <a:extLst>
            <a:ext uri="{FF2B5EF4-FFF2-40B4-BE49-F238E27FC236}">
              <a16:creationId xmlns:a16="http://schemas.microsoft.com/office/drawing/2014/main" id="{6CC6DC16-5E29-4272-9E1D-7DB77733EB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105834</xdr:colOff>
      <xdr:row>23</xdr:row>
      <xdr:rowOff>306551</xdr:rowOff>
    </xdr:from>
    <xdr:to>
      <xdr:col>9</xdr:col>
      <xdr:colOff>313765</xdr:colOff>
      <xdr:row>25</xdr:row>
      <xdr:rowOff>839256</xdr:rowOff>
    </xdr:to>
    <xdr:graphicFrame macro="">
      <xdr:nvGraphicFramePr>
        <xdr:cNvPr id="13" name="Chart 12">
          <a:extLst>
            <a:ext uri="{FF2B5EF4-FFF2-40B4-BE49-F238E27FC236}">
              <a16:creationId xmlns:a16="http://schemas.microsoft.com/office/drawing/2014/main" id="{C3E28B6C-40D5-40CB-8828-3BD0E9B305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105834</xdr:colOff>
      <xdr:row>27</xdr:row>
      <xdr:rowOff>394138</xdr:rowOff>
    </xdr:from>
    <xdr:to>
      <xdr:col>9</xdr:col>
      <xdr:colOff>313765</xdr:colOff>
      <xdr:row>30</xdr:row>
      <xdr:rowOff>831849</xdr:rowOff>
    </xdr:to>
    <xdr:graphicFrame macro="">
      <xdr:nvGraphicFramePr>
        <xdr:cNvPr id="14" name="Chart 13">
          <a:extLst>
            <a:ext uri="{FF2B5EF4-FFF2-40B4-BE49-F238E27FC236}">
              <a16:creationId xmlns:a16="http://schemas.microsoft.com/office/drawing/2014/main" id="{7A71C32C-07A3-49B8-9E12-E14C88613B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105834</xdr:colOff>
      <xdr:row>31</xdr:row>
      <xdr:rowOff>350345</xdr:rowOff>
    </xdr:from>
    <xdr:to>
      <xdr:col>9</xdr:col>
      <xdr:colOff>350345</xdr:colOff>
      <xdr:row>33</xdr:row>
      <xdr:rowOff>860423</xdr:rowOff>
    </xdr:to>
    <xdr:graphicFrame macro="">
      <xdr:nvGraphicFramePr>
        <xdr:cNvPr id="15" name="Chart 14">
          <a:extLst>
            <a:ext uri="{FF2B5EF4-FFF2-40B4-BE49-F238E27FC236}">
              <a16:creationId xmlns:a16="http://schemas.microsoft.com/office/drawing/2014/main" id="{A4258D58-15E3-4106-980B-FC88DA5233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1C914-6806-47EC-9077-5713B80EF048}">
  <sheetPr>
    <tabColor rgb="FF00B6A3"/>
    <pageSetUpPr fitToPage="1"/>
  </sheetPr>
  <dimension ref="A1:AA19"/>
  <sheetViews>
    <sheetView showGridLines="0" tabSelected="1" topLeftCell="A4" zoomScale="83" zoomScaleNormal="83" workbookViewId="0">
      <selection activeCell="P1" sqref="P1"/>
    </sheetView>
  </sheetViews>
  <sheetFormatPr defaultRowHeight="14.25" x14ac:dyDescent="0.2"/>
  <cols>
    <col min="1" max="1" width="6.7109375" style="1" customWidth="1"/>
    <col min="2" max="2" width="22.7109375" style="1" customWidth="1"/>
    <col min="3" max="4" width="12.7109375" style="1" customWidth="1"/>
    <col min="5" max="5" width="2.7109375" style="1" customWidth="1"/>
    <col min="6" max="7" width="12.7109375" style="1" customWidth="1"/>
    <col min="8" max="8" width="12.7109375" style="3" customWidth="1"/>
    <col min="9" max="9" width="20.7109375" style="3" customWidth="1"/>
    <col min="10" max="10" width="5.7109375" style="3" customWidth="1"/>
    <col min="11" max="11" width="18.7109375" style="3" customWidth="1"/>
    <col min="12" max="13" width="12.7109375" style="3" customWidth="1"/>
    <col min="14" max="16384" width="9.140625" style="1"/>
  </cols>
  <sheetData>
    <row r="1" spans="1:27" ht="409.5" customHeight="1" x14ac:dyDescent="0.2"/>
    <row r="2" spans="1:27" ht="36" customHeight="1" x14ac:dyDescent="0.2"/>
    <row r="3" spans="1:27" ht="35.1" customHeight="1" thickBot="1" x14ac:dyDescent="0.3">
      <c r="A3" s="96" t="s">
        <v>77</v>
      </c>
      <c r="B3" s="54"/>
      <c r="C3" s="17"/>
      <c r="D3" s="97"/>
      <c r="E3"/>
      <c r="F3"/>
      <c r="G3"/>
      <c r="H3" s="189"/>
      <c r="I3" s="189"/>
      <c r="J3" s="189"/>
      <c r="K3" s="48"/>
    </row>
    <row r="4" spans="1:27" s="2" customFormat="1" ht="12" customHeight="1" x14ac:dyDescent="0.25">
      <c r="A4" s="98"/>
      <c r="B4" s="99"/>
      <c r="C4" s="100"/>
      <c r="D4" s="100"/>
      <c r="E4" s="100"/>
      <c r="F4" s="100"/>
      <c r="G4" s="100"/>
      <c r="H4" s="100"/>
      <c r="I4" s="100"/>
      <c r="J4" s="100"/>
      <c r="K4" s="100"/>
      <c r="L4" s="100"/>
      <c r="M4" s="101"/>
    </row>
    <row r="5" spans="1:27" s="2" customFormat="1" ht="81.75" customHeight="1" x14ac:dyDescent="0.25">
      <c r="A5" s="190" t="str">
        <f>"UK Finance: Household Finance Update for "&amp;TEXT('Household update (data)'!$P$2,"mmmm yyyy")</f>
        <v>UK Finance: Household Finance Update for October 2019</v>
      </c>
      <c r="B5" s="190"/>
      <c r="C5" s="190"/>
      <c r="D5" s="190"/>
      <c r="E5" s="190"/>
      <c r="F5" s="190"/>
      <c r="G5" s="190"/>
      <c r="H5" s="190"/>
      <c r="I5" s="190"/>
      <c r="J5" s="190"/>
      <c r="K5" s="190"/>
      <c r="L5" s="190"/>
      <c r="M5" s="190"/>
    </row>
    <row r="6" spans="1:27" s="2" customFormat="1" ht="45" customHeight="1" x14ac:dyDescent="0.35">
      <c r="A6" s="191" t="s">
        <v>41</v>
      </c>
      <c r="B6" s="192"/>
      <c r="C6" s="192"/>
      <c r="D6" s="192"/>
      <c r="E6" s="192"/>
      <c r="F6" s="192"/>
      <c r="G6" s="192"/>
      <c r="H6" s="192"/>
      <c r="I6" s="192"/>
      <c r="J6" s="192"/>
      <c r="K6" s="95"/>
      <c r="L6" s="95"/>
      <c r="M6" s="38"/>
    </row>
    <row r="7" spans="1:27" s="2" customFormat="1" ht="76.5" customHeight="1" x14ac:dyDescent="0.25">
      <c r="A7" s="49" t="s">
        <v>0</v>
      </c>
      <c r="B7" s="191" t="s">
        <v>72</v>
      </c>
      <c r="C7" s="193"/>
      <c r="D7" s="193"/>
      <c r="E7" s="193"/>
      <c r="F7" s="193"/>
      <c r="G7" s="193"/>
      <c r="H7" s="193"/>
      <c r="I7" s="193"/>
      <c r="J7" s="193"/>
      <c r="K7" s="193"/>
      <c r="L7" s="193"/>
      <c r="M7" s="38"/>
    </row>
    <row r="8" spans="1:27" s="2" customFormat="1" ht="127.5" customHeight="1" x14ac:dyDescent="0.25">
      <c r="A8" s="49" t="s">
        <v>0</v>
      </c>
      <c r="B8" s="191" t="s">
        <v>74</v>
      </c>
      <c r="C8" s="193"/>
      <c r="D8" s="193"/>
      <c r="E8" s="193"/>
      <c r="F8" s="193"/>
      <c r="G8" s="193"/>
      <c r="H8" s="193"/>
      <c r="I8" s="193"/>
      <c r="J8" s="193"/>
      <c r="K8" s="193"/>
      <c r="L8" s="193"/>
      <c r="M8" s="38"/>
      <c r="O8" s="187"/>
      <c r="P8" s="188"/>
      <c r="Q8" s="188"/>
      <c r="R8" s="188"/>
      <c r="S8" s="188"/>
      <c r="T8" s="188"/>
      <c r="U8" s="188"/>
      <c r="V8" s="188"/>
      <c r="W8" s="188"/>
      <c r="X8" s="188"/>
      <c r="Y8" s="188"/>
    </row>
    <row r="9" spans="1:27" s="2" customFormat="1" ht="120.75" customHeight="1" x14ac:dyDescent="0.25">
      <c r="A9" s="49" t="s">
        <v>0</v>
      </c>
      <c r="B9" s="191" t="s">
        <v>75</v>
      </c>
      <c r="C9" s="193"/>
      <c r="D9" s="193"/>
      <c r="E9" s="193"/>
      <c r="F9" s="193"/>
      <c r="G9" s="193"/>
      <c r="H9" s="193"/>
      <c r="I9" s="193"/>
      <c r="J9" s="193"/>
      <c r="K9" s="193"/>
      <c r="L9" s="193"/>
      <c r="M9" s="59"/>
      <c r="Q9" s="187"/>
      <c r="R9" s="188"/>
      <c r="S9" s="188"/>
      <c r="T9" s="188"/>
      <c r="U9" s="188"/>
      <c r="V9" s="188"/>
      <c r="W9" s="188"/>
      <c r="X9" s="188"/>
      <c r="Y9" s="188"/>
      <c r="Z9" s="188"/>
      <c r="AA9" s="188"/>
    </row>
    <row r="10" spans="1:27" s="2" customFormat="1" ht="131.25" customHeight="1" x14ac:dyDescent="0.25">
      <c r="A10" s="49" t="s">
        <v>0</v>
      </c>
      <c r="B10" s="191" t="s">
        <v>76</v>
      </c>
      <c r="C10" s="193"/>
      <c r="D10" s="193"/>
      <c r="E10" s="193"/>
      <c r="F10" s="193"/>
      <c r="G10" s="193"/>
      <c r="H10" s="193"/>
      <c r="I10" s="193"/>
      <c r="J10" s="193"/>
      <c r="K10" s="193"/>
      <c r="L10" s="193"/>
      <c r="M10" s="59"/>
    </row>
    <row r="11" spans="1:27" s="2" customFormat="1" ht="69.75" customHeight="1" x14ac:dyDescent="0.25">
      <c r="A11" s="49" t="s">
        <v>0</v>
      </c>
      <c r="B11" s="191" t="s">
        <v>73</v>
      </c>
      <c r="C11" s="193"/>
      <c r="D11" s="193"/>
      <c r="E11" s="193"/>
      <c r="F11" s="193"/>
      <c r="G11" s="193"/>
      <c r="H11" s="193"/>
      <c r="I11" s="193"/>
      <c r="J11" s="193"/>
      <c r="K11" s="193"/>
      <c r="L11" s="193"/>
      <c r="M11" s="38"/>
    </row>
    <row r="12" spans="1:27" ht="16.5" customHeight="1" x14ac:dyDescent="0.2">
      <c r="A12" s="55"/>
      <c r="B12" s="197"/>
      <c r="C12" s="198"/>
      <c r="D12" s="198"/>
      <c r="E12" s="198"/>
      <c r="F12" s="198"/>
      <c r="G12" s="198"/>
      <c r="H12" s="198"/>
      <c r="I12" s="198"/>
      <c r="J12" s="198"/>
      <c r="K12" s="198"/>
      <c r="L12" s="198"/>
      <c r="M12" s="15"/>
    </row>
    <row r="13" spans="1:27" ht="15" customHeight="1" thickBot="1" x14ac:dyDescent="0.25">
      <c r="A13" s="102"/>
      <c r="B13" s="102"/>
      <c r="C13" s="102"/>
      <c r="D13" s="102"/>
      <c r="E13" s="102"/>
      <c r="F13" s="103"/>
      <c r="G13" s="103"/>
      <c r="H13" s="103"/>
      <c r="I13" s="103"/>
      <c r="J13" s="102"/>
      <c r="K13" s="102"/>
      <c r="L13" s="104"/>
      <c r="M13" s="103"/>
    </row>
    <row r="14" spans="1:27" s="5" customFormat="1" ht="42.95" customHeight="1" x14ac:dyDescent="0.25">
      <c r="A14" s="199" t="s">
        <v>49</v>
      </c>
      <c r="B14" s="200"/>
      <c r="C14" s="200"/>
      <c r="D14" s="200"/>
      <c r="E14" s="200"/>
      <c r="F14" s="200"/>
      <c r="G14" s="200"/>
      <c r="H14" s="200"/>
      <c r="I14" s="200"/>
      <c r="J14" s="200"/>
      <c r="L14" s="44"/>
      <c r="M14" s="8"/>
    </row>
    <row r="15" spans="1:27" s="47" customFormat="1" ht="27.75" customHeight="1" x14ac:dyDescent="0.25">
      <c r="A15" s="45">
        <v>1</v>
      </c>
      <c r="B15" s="201" t="s">
        <v>59</v>
      </c>
      <c r="C15" s="202"/>
      <c r="D15" s="202"/>
      <c r="E15" s="202"/>
      <c r="F15" s="202"/>
      <c r="G15" s="202"/>
      <c r="H15" s="202"/>
      <c r="I15" s="202"/>
      <c r="J15" s="202"/>
      <c r="K15" s="203"/>
      <c r="L15" s="203"/>
      <c r="M15" s="46"/>
    </row>
    <row r="16" spans="1:27" ht="41.25" customHeight="1" x14ac:dyDescent="0.25">
      <c r="A16" s="43">
        <f>A15+1</f>
        <v>2</v>
      </c>
      <c r="B16" s="201" t="s">
        <v>60</v>
      </c>
      <c r="C16" s="203"/>
      <c r="D16" s="203"/>
      <c r="E16" s="203"/>
      <c r="F16" s="203"/>
      <c r="G16" s="203"/>
      <c r="H16" s="203"/>
      <c r="I16" s="203"/>
      <c r="J16" s="203"/>
      <c r="K16" s="203"/>
      <c r="L16" s="203"/>
      <c r="M16"/>
    </row>
    <row r="17" spans="1:13" ht="59.25" customHeight="1" x14ac:dyDescent="0.2">
      <c r="A17" s="43">
        <f>A16+1</f>
        <v>3</v>
      </c>
      <c r="B17" s="201" t="s">
        <v>70</v>
      </c>
      <c r="C17" s="202"/>
      <c r="D17" s="202"/>
      <c r="E17" s="202"/>
      <c r="F17" s="202"/>
      <c r="G17" s="202"/>
      <c r="H17" s="202"/>
      <c r="I17" s="202"/>
      <c r="J17" s="203"/>
      <c r="K17" s="203"/>
      <c r="L17" s="203"/>
    </row>
    <row r="18" spans="1:13" s="186" customFormat="1" ht="28.5" customHeight="1" x14ac:dyDescent="0.2">
      <c r="A18" s="43">
        <v>4</v>
      </c>
      <c r="B18" s="201" t="s">
        <v>71</v>
      </c>
      <c r="C18" s="202"/>
      <c r="D18" s="202"/>
      <c r="E18" s="202"/>
      <c r="F18" s="202"/>
      <c r="G18" s="202"/>
      <c r="H18" s="202"/>
      <c r="I18" s="202"/>
      <c r="J18" s="203"/>
      <c r="K18" s="203"/>
      <c r="L18" s="203"/>
      <c r="M18" s="185"/>
    </row>
    <row r="19" spans="1:13" ht="27" customHeight="1" x14ac:dyDescent="0.25">
      <c r="A19" s="2"/>
      <c r="B19" s="2"/>
      <c r="I19" s="170"/>
      <c r="J19" s="171" t="s">
        <v>11</v>
      </c>
      <c r="K19" s="194">
        <v>43829</v>
      </c>
      <c r="L19" s="195"/>
      <c r="M19" s="196"/>
    </row>
  </sheetData>
  <mergeCells count="17">
    <mergeCell ref="K19:M19"/>
    <mergeCell ref="B9:L9"/>
    <mergeCell ref="Q9:AA9"/>
    <mergeCell ref="B10:L10"/>
    <mergeCell ref="B12:L12"/>
    <mergeCell ref="A14:J14"/>
    <mergeCell ref="B15:L15"/>
    <mergeCell ref="B16:L16"/>
    <mergeCell ref="B17:L17"/>
    <mergeCell ref="B11:L11"/>
    <mergeCell ref="B18:L18"/>
    <mergeCell ref="O8:Y8"/>
    <mergeCell ref="H3:J3"/>
    <mergeCell ref="A5:M5"/>
    <mergeCell ref="A6:J6"/>
    <mergeCell ref="B7:L7"/>
    <mergeCell ref="B8:L8"/>
  </mergeCells>
  <pageMargins left="0.39370078740157483" right="0.39370078740157483" top="0.39370078740157483" bottom="0" header="0.31496062992125984" footer="0.11811023622047245"/>
  <pageSetup paperSize="9" scale="57" fitToHeight="0"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33E2C-6EDF-4EB5-9B13-A07DE600C495}">
  <sheetPr>
    <tabColor rgb="FF00B6A3"/>
    <pageSetUpPr fitToPage="1"/>
  </sheetPr>
  <dimension ref="A1:O37"/>
  <sheetViews>
    <sheetView showGridLines="0" zoomScale="87" zoomScaleNormal="87" workbookViewId="0">
      <selection activeCell="O10" sqref="O10"/>
    </sheetView>
  </sheetViews>
  <sheetFormatPr defaultRowHeight="14.25" x14ac:dyDescent="0.2"/>
  <cols>
    <col min="1" max="1" width="6.7109375" style="1" customWidth="1"/>
    <col min="2" max="2" width="22.7109375" style="1" customWidth="1"/>
    <col min="3" max="4" width="12.7109375" style="1" customWidth="1"/>
    <col min="5" max="5" width="2.7109375" style="1" customWidth="1"/>
    <col min="6" max="7" width="12.7109375" style="1" customWidth="1"/>
    <col min="8" max="8" width="12.7109375" style="3" customWidth="1"/>
    <col min="9" max="9" width="20.7109375" style="3" customWidth="1"/>
    <col min="10" max="10" width="5.7109375" style="3" customWidth="1"/>
    <col min="11" max="11" width="18.7109375" style="3" customWidth="1"/>
    <col min="12" max="13" width="12.7109375" style="3" customWidth="1"/>
    <col min="14" max="16384" width="9.140625" style="1"/>
  </cols>
  <sheetData>
    <row r="1" spans="1:15" ht="35.1" customHeight="1" thickBot="1" x14ac:dyDescent="0.35">
      <c r="A1" s="56"/>
      <c r="B1" s="132"/>
      <c r="C1" s="17"/>
      <c r="D1" s="97"/>
      <c r="E1"/>
      <c r="F1"/>
      <c r="G1"/>
      <c r="H1" s="189"/>
      <c r="I1" s="189"/>
      <c r="J1" s="189"/>
      <c r="K1" s="48"/>
    </row>
    <row r="2" spans="1:15" ht="50.1" customHeight="1" x14ac:dyDescent="0.4">
      <c r="A2" s="229" t="s">
        <v>21</v>
      </c>
      <c r="B2" s="230"/>
      <c r="C2" s="230"/>
      <c r="D2" s="230"/>
      <c r="E2" s="133"/>
      <c r="F2" s="134"/>
      <c r="G2" s="135"/>
      <c r="H2" s="136"/>
      <c r="I2" s="137"/>
      <c r="J2" s="138"/>
      <c r="K2" s="139"/>
      <c r="L2" s="140" t="str">
        <f>"    Latest "
&amp;TEXT('Household update (data)'!P2,"(mmmm yyyy)")</f>
        <v xml:space="preserve">    Latest (October 2019)</v>
      </c>
      <c r="M2" s="141"/>
    </row>
    <row r="3" spans="1:15" s="5" customFormat="1" ht="50.1" customHeight="1" x14ac:dyDescent="0.25">
      <c r="A3" s="223" t="s">
        <v>61</v>
      </c>
      <c r="B3" s="209"/>
      <c r="C3" s="211" t="s">
        <v>55</v>
      </c>
      <c r="D3" s="211"/>
      <c r="E3" s="142"/>
      <c r="F3" s="225"/>
      <c r="G3" s="226"/>
      <c r="H3" s="226"/>
      <c r="I3" s="226"/>
      <c r="J3" s="11"/>
      <c r="K3" s="51" t="s">
        <v>37</v>
      </c>
      <c r="L3" s="13"/>
      <c r="M3" s="33"/>
      <c r="O3" s="4"/>
    </row>
    <row r="4" spans="1:15" s="5" customFormat="1" ht="50.1" customHeight="1" x14ac:dyDescent="0.25">
      <c r="A4" s="223"/>
      <c r="B4" s="209"/>
      <c r="C4" s="211"/>
      <c r="D4" s="211"/>
      <c r="E4" s="143"/>
      <c r="F4" s="225"/>
      <c r="G4" s="226"/>
      <c r="H4" s="226"/>
      <c r="I4" s="226"/>
      <c r="J4" s="11"/>
      <c r="K4" s="50" t="s">
        <v>36</v>
      </c>
      <c r="L4" s="19"/>
      <c r="M4" s="34"/>
      <c r="O4" s="4"/>
    </row>
    <row r="5" spans="1:15" s="5" customFormat="1" ht="50.1" customHeight="1" x14ac:dyDescent="0.25">
      <c r="A5" s="223"/>
      <c r="B5" s="209"/>
      <c r="C5" s="235"/>
      <c r="D5" s="235"/>
      <c r="E5" s="144"/>
      <c r="F5" s="225"/>
      <c r="G5" s="226"/>
      <c r="H5" s="226"/>
      <c r="I5" s="226"/>
      <c r="J5" s="11"/>
      <c r="K5" s="182" t="s">
        <v>38</v>
      </c>
      <c r="L5" s="183">
        <f>'Household update (data)'!P9</f>
        <v>2.7840020670140575E-2</v>
      </c>
      <c r="M5" s="35"/>
      <c r="O5" s="14"/>
    </row>
    <row r="6" spans="1:15" ht="50.1" customHeight="1" x14ac:dyDescent="0.2">
      <c r="A6" s="224"/>
      <c r="B6" s="224"/>
      <c r="C6" s="236"/>
      <c r="D6" s="236"/>
      <c r="E6" s="145"/>
      <c r="F6" s="227"/>
      <c r="G6" s="227"/>
      <c r="H6" s="227"/>
      <c r="I6" s="227"/>
      <c r="J6" s="146"/>
      <c r="K6" s="147" t="s">
        <v>22</v>
      </c>
      <c r="L6" s="148">
        <f>'Household update (data)'!P12</f>
        <v>4.4688669783506052E-2</v>
      </c>
      <c r="M6" s="149"/>
      <c r="O6" s="14"/>
    </row>
    <row r="7" spans="1:15" ht="50.1" customHeight="1" x14ac:dyDescent="0.4">
      <c r="A7" s="215" t="s">
        <v>1</v>
      </c>
      <c r="B7" s="196"/>
      <c r="C7" s="196"/>
      <c r="D7" s="196"/>
      <c r="E7" s="39"/>
      <c r="F7" s="3"/>
      <c r="G7" s="40"/>
      <c r="H7" s="42"/>
      <c r="I7" s="40"/>
      <c r="J7" s="16"/>
      <c r="K7"/>
      <c r="L7" s="94" t="str">
        <f>L2</f>
        <v xml:space="preserve">    Latest (October 2019)</v>
      </c>
      <c r="M7" s="94" t="s">
        <v>34</v>
      </c>
    </row>
    <row r="8" spans="1:15" s="5" customFormat="1" ht="72" customHeight="1" x14ac:dyDescent="0.25">
      <c r="A8" s="223" t="s">
        <v>62</v>
      </c>
      <c r="B8" s="209"/>
      <c r="C8" s="211" t="s">
        <v>24</v>
      </c>
      <c r="D8" s="211"/>
      <c r="E8" s="4"/>
      <c r="F8" s="225"/>
      <c r="G8" s="226"/>
      <c r="H8" s="226"/>
      <c r="I8" s="226"/>
      <c r="J8" s="11"/>
      <c r="K8" s="52" t="s">
        <v>3</v>
      </c>
      <c r="L8" s="87">
        <f>'Household update (data)'!P3/1000</f>
        <v>25.5</v>
      </c>
      <c r="M8" s="88">
        <f>'Household update (data)'!P3/'Household update (data)'!D3-1</f>
        <v>-8.7078214896594286E-3</v>
      </c>
    </row>
    <row r="9" spans="1:15" ht="72" customHeight="1" x14ac:dyDescent="0.2">
      <c r="A9" s="209"/>
      <c r="B9" s="209"/>
      <c r="C9" s="211"/>
      <c r="D9" s="211"/>
      <c r="E9" s="27"/>
      <c r="F9" s="226"/>
      <c r="G9" s="226"/>
      <c r="H9" s="226"/>
      <c r="I9" s="226"/>
      <c r="J9" s="24"/>
      <c r="K9" s="81" t="s">
        <v>23</v>
      </c>
      <c r="L9" s="89">
        <f>'Household update (data)'!P4/1000</f>
        <v>17.080646000000002</v>
      </c>
      <c r="M9" s="90">
        <f>'Household update (data)'!P4/'Household update (data)'!D4-1</f>
        <v>7.0105685855416988E-2</v>
      </c>
    </row>
    <row r="10" spans="1:15" ht="12" customHeight="1" x14ac:dyDescent="0.2">
      <c r="A10" s="36"/>
      <c r="B10" s="36"/>
      <c r="C10" s="150"/>
      <c r="D10" s="150"/>
      <c r="E10" s="151"/>
      <c r="F10" s="152"/>
      <c r="G10" s="152"/>
      <c r="H10" s="152"/>
      <c r="I10" s="152"/>
      <c r="J10" s="153"/>
      <c r="K10" s="151"/>
      <c r="L10" s="154"/>
      <c r="M10" s="153"/>
    </row>
    <row r="11" spans="1:15" ht="50.1" customHeight="1" x14ac:dyDescent="0.4">
      <c r="A11" s="233"/>
      <c r="B11" s="234"/>
      <c r="C11" s="234"/>
      <c r="D11" s="234"/>
      <c r="E11" s="39"/>
      <c r="F11" s="3"/>
      <c r="G11" s="40"/>
      <c r="H11" s="42"/>
      <c r="I11" s="40"/>
      <c r="J11" s="16"/>
      <c r="K11"/>
      <c r="L11" s="94" t="str">
        <f>L2</f>
        <v xml:space="preserve">    Latest (October 2019)</v>
      </c>
      <c r="M11" s="94" t="s">
        <v>34</v>
      </c>
    </row>
    <row r="12" spans="1:15" s="5" customFormat="1" ht="69.95" customHeight="1" x14ac:dyDescent="0.2">
      <c r="A12" s="223" t="s">
        <v>63</v>
      </c>
      <c r="B12" s="223"/>
      <c r="C12" s="211" t="s">
        <v>42</v>
      </c>
      <c r="D12" s="211"/>
      <c r="E12" s="29"/>
      <c r="F12" s="225"/>
      <c r="G12" s="225"/>
      <c r="H12" s="225"/>
      <c r="I12" s="225"/>
      <c r="J12" s="26"/>
      <c r="K12" s="179" t="s">
        <v>35</v>
      </c>
      <c r="L12" s="180">
        <f>'Household update (data)'!P7</f>
        <v>9413</v>
      </c>
      <c r="M12" s="181">
        <f>'Household update (data)'!P7/'Household update (data)'!D7-1</f>
        <v>-2.1415947603701024E-2</v>
      </c>
    </row>
    <row r="13" spans="1:15" ht="69.95" customHeight="1" x14ac:dyDescent="0.2">
      <c r="A13" s="223"/>
      <c r="B13" s="223"/>
      <c r="C13" s="211"/>
      <c r="D13" s="211"/>
      <c r="E13" s="25"/>
      <c r="F13" s="225"/>
      <c r="G13" s="225"/>
      <c r="H13" s="225"/>
      <c r="I13" s="225"/>
      <c r="J13" s="24"/>
      <c r="K13" s="92" t="s">
        <v>6</v>
      </c>
      <c r="L13" s="93">
        <f>'Household update (data)'!P6</f>
        <v>37769</v>
      </c>
      <c r="M13" s="88">
        <f>'Household update (data)'!P6/'Household update (data)'!D6-1</f>
        <v>0.12726458737501867</v>
      </c>
    </row>
    <row r="14" spans="1:15" ht="69.95" customHeight="1" x14ac:dyDescent="0.2">
      <c r="A14" s="238"/>
      <c r="B14" s="238"/>
      <c r="C14" s="239"/>
      <c r="D14" s="239"/>
      <c r="E14" s="28"/>
      <c r="F14" s="228"/>
      <c r="G14" s="228"/>
      <c r="H14" s="228"/>
      <c r="I14" s="228"/>
      <c r="J14" s="11"/>
      <c r="K14" s="81" t="s">
        <v>5</v>
      </c>
      <c r="L14" s="91">
        <f>'Household update (data)'!P5</f>
        <v>46631</v>
      </c>
      <c r="M14" s="90">
        <f>'Household update (data)'!P5/'Household update (data)'!D5-1</f>
        <v>2.9631919450639144E-2</v>
      </c>
    </row>
    <row r="15" spans="1:15" ht="50.1" customHeight="1" x14ac:dyDescent="0.4">
      <c r="A15" s="231" t="s">
        <v>9</v>
      </c>
      <c r="B15" s="232"/>
      <c r="C15" s="232"/>
      <c r="D15" s="232"/>
      <c r="E15" s="155"/>
      <c r="F15" s="156"/>
      <c r="G15" s="157"/>
      <c r="H15" s="158"/>
      <c r="I15" s="157"/>
      <c r="J15" s="159"/>
      <c r="K15" s="155"/>
      <c r="L15" s="160" t="str">
        <f>L2</f>
        <v xml:space="preserve">    Latest (October 2019)</v>
      </c>
      <c r="M15" s="160" t="s">
        <v>34</v>
      </c>
    </row>
    <row r="16" spans="1:15" s="5" customFormat="1" ht="72" customHeight="1" x14ac:dyDescent="0.25">
      <c r="A16" s="223" t="s">
        <v>64</v>
      </c>
      <c r="B16" s="209"/>
      <c r="C16" s="211" t="s">
        <v>43</v>
      </c>
      <c r="D16" s="211"/>
      <c r="E16" s="4"/>
      <c r="F16" s="225"/>
      <c r="G16" s="226"/>
      <c r="H16" s="226"/>
      <c r="I16" s="226"/>
      <c r="J16" s="11"/>
      <c r="K16" s="52" t="s">
        <v>3</v>
      </c>
      <c r="L16" s="41"/>
      <c r="M16" s="11"/>
    </row>
    <row r="17" spans="1:13" ht="72" customHeight="1" x14ac:dyDescent="0.2">
      <c r="A17" s="209"/>
      <c r="B17" s="209"/>
      <c r="C17" s="211"/>
      <c r="D17" s="211"/>
      <c r="E17" s="27"/>
      <c r="F17" s="226"/>
      <c r="G17" s="226"/>
      <c r="H17" s="226"/>
      <c r="I17" s="226"/>
      <c r="J17" s="24"/>
      <c r="K17" s="81" t="s">
        <v>23</v>
      </c>
      <c r="L17" s="89">
        <f>'Household update (data)'!P14/1000</f>
        <v>11.048216</v>
      </c>
      <c r="M17" s="90">
        <f>'Household update (data)'!P14/'Household update (data)'!D14-1</f>
        <v>-2.320419363272086E-2</v>
      </c>
    </row>
    <row r="18" spans="1:13" ht="42.75" customHeight="1" x14ac:dyDescent="0.2">
      <c r="A18" s="176"/>
      <c r="B18" s="176"/>
      <c r="C18" s="150"/>
      <c r="D18" s="150"/>
      <c r="E18" s="151"/>
      <c r="F18" s="152"/>
      <c r="G18" s="152"/>
      <c r="H18" s="152"/>
      <c r="I18" s="152"/>
      <c r="J18" s="153"/>
      <c r="K18" s="151"/>
      <c r="L18" s="154"/>
      <c r="M18" s="153"/>
    </row>
    <row r="19" spans="1:13" ht="12" customHeight="1" x14ac:dyDescent="0.2">
      <c r="A19" s="36"/>
      <c r="B19" s="36"/>
      <c r="C19" s="10"/>
      <c r="D19" s="10"/>
      <c r="E19" s="27"/>
      <c r="F19" s="5"/>
      <c r="G19" s="5"/>
      <c r="H19" s="5"/>
      <c r="I19" s="5"/>
      <c r="J19" s="24"/>
      <c r="K19" s="27"/>
      <c r="L19" s="23"/>
      <c r="M19" s="24"/>
    </row>
    <row r="20" spans="1:13" ht="50.1" customHeight="1" x14ac:dyDescent="0.4">
      <c r="A20" s="233"/>
      <c r="B20" s="234"/>
      <c r="C20" s="234"/>
      <c r="D20" s="234"/>
      <c r="E20" s="39"/>
      <c r="F20" s="30"/>
      <c r="G20" s="40"/>
      <c r="I20" s="40"/>
      <c r="J20" s="16"/>
      <c r="K20" s="39"/>
      <c r="L20" s="94" t="str">
        <f>L2</f>
        <v xml:space="preserve">    Latest (October 2019)</v>
      </c>
      <c r="M20" s="94" t="s">
        <v>34</v>
      </c>
    </row>
    <row r="21" spans="1:13" ht="72" customHeight="1" x14ac:dyDescent="0.2">
      <c r="A21" s="221" t="s">
        <v>65</v>
      </c>
      <c r="B21" s="222"/>
      <c r="C21" s="211" t="s">
        <v>25</v>
      </c>
      <c r="D21" s="211"/>
      <c r="E21" s="22"/>
      <c r="F21" s="216"/>
      <c r="G21" s="217"/>
      <c r="H21" s="217"/>
      <c r="I21" s="217"/>
      <c r="J21" s="237"/>
      <c r="K21" s="240" t="s">
        <v>23</v>
      </c>
      <c r="L21" s="207">
        <f>'Household update (data)'!P17/1000</f>
        <v>1.6994020000000001</v>
      </c>
      <c r="M21" s="213">
        <f>'Household update (data)'!P17/'Household update (data)'!D17-1</f>
        <v>7.4263412315264343E-2</v>
      </c>
    </row>
    <row r="22" spans="1:13" ht="72" customHeight="1" x14ac:dyDescent="0.25">
      <c r="A22" s="222"/>
      <c r="B22" s="222"/>
      <c r="C22" s="211"/>
      <c r="D22" s="211"/>
      <c r="E22" s="58"/>
      <c r="F22" s="217"/>
      <c r="G22" s="217"/>
      <c r="H22" s="217"/>
      <c r="I22" s="217"/>
      <c r="J22" s="237"/>
      <c r="K22" s="243"/>
      <c r="L22" s="208"/>
      <c r="M22" s="214">
        <f>'Household update (data)'!P10/'Household update (data)'!D10-1</f>
        <v>8.4151796006823876E-3</v>
      </c>
    </row>
    <row r="23" spans="1:13" ht="9.9499999999999993" customHeight="1" x14ac:dyDescent="0.25">
      <c r="A23" s="12"/>
      <c r="B23" s="12"/>
      <c r="C23" s="150"/>
      <c r="D23" s="150"/>
      <c r="E23" s="161"/>
      <c r="F23" s="162"/>
      <c r="G23" s="162"/>
      <c r="H23" s="162"/>
      <c r="I23" s="162"/>
      <c r="J23" s="163"/>
      <c r="K23" s="161"/>
      <c r="L23" s="164"/>
      <c r="M23" s="165"/>
    </row>
    <row r="24" spans="1:13" ht="50.1" customHeight="1" x14ac:dyDescent="0.25">
      <c r="A24" s="12"/>
      <c r="B24" s="12"/>
      <c r="C24" s="10"/>
      <c r="D24" s="10"/>
      <c r="F24" s="30"/>
      <c r="G24" s="31"/>
      <c r="I24" s="32"/>
      <c r="J24" s="16"/>
      <c r="K24" s="1"/>
      <c r="L24" s="94" t="str">
        <f>L2</f>
        <v xml:space="preserve">    Latest (October 2019)</v>
      </c>
      <c r="M24" s="94" t="s">
        <v>2</v>
      </c>
    </row>
    <row r="25" spans="1:13" ht="72" customHeight="1" x14ac:dyDescent="0.2">
      <c r="A25" s="209" t="s">
        <v>66</v>
      </c>
      <c r="B25" s="210"/>
      <c r="C25" s="211" t="s">
        <v>48</v>
      </c>
      <c r="D25" s="211"/>
      <c r="E25" s="22"/>
      <c r="F25" s="216"/>
      <c r="G25" s="217"/>
      <c r="H25" s="217"/>
      <c r="I25" s="217"/>
      <c r="J25" s="237"/>
      <c r="K25" s="240" t="s">
        <v>23</v>
      </c>
      <c r="L25" s="207">
        <f>+'Household update (data)'!P19/1000</f>
        <v>6.5649850000000001</v>
      </c>
      <c r="M25" s="213">
        <f>'Household update (data)'!P19/'Household update (data)'!D19-1</f>
        <v>1.2076809482618689E-2</v>
      </c>
    </row>
    <row r="26" spans="1:13" ht="72" customHeight="1" x14ac:dyDescent="0.2">
      <c r="A26" s="210"/>
      <c r="B26" s="210"/>
      <c r="C26" s="211"/>
      <c r="D26" s="211"/>
      <c r="E26" s="22"/>
      <c r="F26" s="217"/>
      <c r="G26" s="217"/>
      <c r="H26" s="217"/>
      <c r="I26" s="217"/>
      <c r="J26" s="237"/>
      <c r="K26" s="240"/>
      <c r="L26" s="208"/>
      <c r="M26" s="214">
        <f>'Household update (data)'!P14/'Household update (data)'!D14-1</f>
        <v>-2.320419363272086E-2</v>
      </c>
    </row>
    <row r="27" spans="1:13" ht="12" customHeight="1" x14ac:dyDescent="0.25">
      <c r="A27" s="166"/>
      <c r="B27" s="166"/>
      <c r="C27" s="150"/>
      <c r="D27" s="150"/>
      <c r="E27" s="167"/>
      <c r="F27" s="162"/>
      <c r="G27" s="162"/>
      <c r="H27" s="162"/>
      <c r="I27" s="162"/>
      <c r="J27" s="163"/>
      <c r="K27" s="167"/>
      <c r="L27" s="168"/>
      <c r="M27" s="169"/>
    </row>
    <row r="28" spans="1:13" ht="50.1" customHeight="1" x14ac:dyDescent="0.4">
      <c r="A28" s="215" t="s">
        <v>19</v>
      </c>
      <c r="B28" s="196"/>
      <c r="C28" s="196"/>
      <c r="D28" s="196"/>
      <c r="E28" s="39"/>
      <c r="F28" s="30"/>
      <c r="G28" s="31"/>
      <c r="H28" s="42"/>
      <c r="I28" s="32"/>
      <c r="J28" s="16"/>
      <c r="K28" s="39"/>
      <c r="L28" s="94" t="str">
        <f>L2</f>
        <v xml:space="preserve">    Latest (October 2019)</v>
      </c>
      <c r="M28" s="94" t="s">
        <v>2</v>
      </c>
    </row>
    <row r="29" spans="1:13" ht="69.95" customHeight="1" x14ac:dyDescent="0.2">
      <c r="A29" s="209" t="s">
        <v>67</v>
      </c>
      <c r="B29" s="220"/>
      <c r="C29" s="212" t="s">
        <v>47</v>
      </c>
      <c r="D29" s="212"/>
      <c r="E29" s="22"/>
      <c r="F29" s="225"/>
      <c r="G29" s="244"/>
      <c r="H29" s="244"/>
      <c r="I29" s="244"/>
      <c r="J29" s="20"/>
      <c r="K29" s="240" t="s">
        <v>23</v>
      </c>
      <c r="L29" s="184">
        <f>'Household update (data)'!P26/1000</f>
        <v>861.72450599999991</v>
      </c>
      <c r="M29" s="181">
        <f>'Household update (data)'!P29</f>
        <v>2.1001069346392232E-2</v>
      </c>
    </row>
    <row r="30" spans="1:13" ht="69.95" customHeight="1" x14ac:dyDescent="0.2">
      <c r="A30" s="220"/>
      <c r="B30" s="220"/>
      <c r="C30" s="218" t="s">
        <v>44</v>
      </c>
      <c r="D30" s="218"/>
      <c r="E30" s="57"/>
      <c r="F30" s="244"/>
      <c r="G30" s="244"/>
      <c r="H30" s="244"/>
      <c r="I30" s="244"/>
      <c r="J30" s="11"/>
      <c r="K30" s="241"/>
      <c r="L30" s="41">
        <f>'Household update (data)'!P27/1000</f>
        <v>666.35592799999995</v>
      </c>
      <c r="M30" s="11">
        <f>'Household update (data)'!P27/'Household update (data)'!D27-1</f>
        <v>3.4294481624319806E-2</v>
      </c>
    </row>
    <row r="31" spans="1:13" ht="69.95" customHeight="1" x14ac:dyDescent="0.2">
      <c r="A31" s="220"/>
      <c r="B31" s="220"/>
      <c r="C31" s="219" t="s">
        <v>45</v>
      </c>
      <c r="D31" s="219"/>
      <c r="E31" s="173"/>
      <c r="F31" s="245"/>
      <c r="G31" s="245"/>
      <c r="H31" s="245"/>
      <c r="I31" s="245"/>
      <c r="J31" s="153"/>
      <c r="K31" s="242"/>
      <c r="L31" s="174">
        <f>'Household update (data)'!P28/1000</f>
        <v>195.36857800000001</v>
      </c>
      <c r="M31" s="175">
        <f>'Household update (data)'!P28/'Household update (data)'!D28-1</f>
        <v>-2.0715857457476394E-2</v>
      </c>
    </row>
    <row r="32" spans="1:13" ht="69.95" customHeight="1" x14ac:dyDescent="0.2">
      <c r="A32" s="86"/>
      <c r="B32" s="86"/>
      <c r="C32" s="172"/>
      <c r="D32" s="172"/>
      <c r="E32" s="57"/>
      <c r="F32" s="60"/>
      <c r="G32" s="60"/>
      <c r="H32" s="60"/>
      <c r="I32" s="60"/>
      <c r="J32" s="24"/>
      <c r="K32" s="57"/>
      <c r="L32" s="94" t="str">
        <f>L2</f>
        <v xml:space="preserve">    Latest (October 2019)</v>
      </c>
      <c r="M32" s="94" t="s">
        <v>2</v>
      </c>
    </row>
    <row r="33" spans="1:14" ht="72" customHeight="1" x14ac:dyDescent="0.2">
      <c r="A33" s="209" t="s">
        <v>68</v>
      </c>
      <c r="B33" s="220"/>
      <c r="C33" s="211" t="s">
        <v>46</v>
      </c>
      <c r="D33" s="211"/>
      <c r="E33" s="4"/>
      <c r="F33" s="216"/>
      <c r="G33" s="217"/>
      <c r="H33" s="217"/>
      <c r="I33" s="217"/>
      <c r="J33" s="11"/>
      <c r="K33" s="52" t="s">
        <v>3</v>
      </c>
      <c r="L33" s="41"/>
      <c r="M33" s="11"/>
    </row>
    <row r="34" spans="1:14" ht="72" customHeight="1" x14ac:dyDescent="0.2">
      <c r="A34" s="220"/>
      <c r="B34" s="220"/>
      <c r="C34" s="211"/>
      <c r="D34" s="211"/>
      <c r="E34" s="27"/>
      <c r="F34" s="217"/>
      <c r="G34" s="217"/>
      <c r="H34" s="217"/>
      <c r="I34" s="217"/>
      <c r="J34" s="24"/>
      <c r="K34" s="81" t="s">
        <v>23</v>
      </c>
      <c r="L34" s="89">
        <f>'Household update (data)'!P31/1000</f>
        <v>152.49627600000002</v>
      </c>
      <c r="M34" s="90">
        <f>'Household update (data)'!P31/'Household update (data)'!D31-1</f>
        <v>1.0998975702087854E-3</v>
      </c>
      <c r="N34" s="5"/>
    </row>
    <row r="35" spans="1:14" ht="12" customHeight="1" x14ac:dyDescent="0.25">
      <c r="A35" s="21"/>
      <c r="B35" s="21"/>
      <c r="C35" s="10"/>
      <c r="D35" s="10"/>
      <c r="E35" s="27"/>
      <c r="F35" s="48"/>
      <c r="G35" s="48"/>
      <c r="H35" s="48"/>
      <c r="I35" s="48"/>
      <c r="J35" s="24"/>
      <c r="K35" s="27"/>
      <c r="L35" s="23"/>
      <c r="M35" s="24"/>
      <c r="N35" s="5"/>
    </row>
    <row r="36" spans="1:14" ht="15" customHeight="1" thickBot="1" x14ac:dyDescent="0.25">
      <c r="A36" s="102"/>
      <c r="B36" s="102"/>
      <c r="C36" s="102"/>
      <c r="D36" s="102"/>
      <c r="E36" s="102"/>
      <c r="F36" s="103"/>
      <c r="G36" s="103"/>
      <c r="H36" s="103"/>
      <c r="I36" s="103"/>
      <c r="J36" s="102"/>
      <c r="K36" s="102"/>
      <c r="L36" s="104"/>
      <c r="M36" s="103"/>
    </row>
    <row r="37" spans="1:14" ht="27" customHeight="1" x14ac:dyDescent="0.25">
      <c r="A37" s="2"/>
      <c r="B37" s="2"/>
      <c r="I37" s="84"/>
      <c r="J37" s="85"/>
      <c r="K37" s="204"/>
      <c r="L37" s="205"/>
      <c r="M37" s="206"/>
    </row>
  </sheetData>
  <mergeCells count="43">
    <mergeCell ref="A12:B14"/>
    <mergeCell ref="C12:D14"/>
    <mergeCell ref="A8:B9"/>
    <mergeCell ref="C8:D9"/>
    <mergeCell ref="K29:K31"/>
    <mergeCell ref="K21:K22"/>
    <mergeCell ref="K25:K26"/>
    <mergeCell ref="A16:B17"/>
    <mergeCell ref="C16:D17"/>
    <mergeCell ref="F25:I26"/>
    <mergeCell ref="J25:J26"/>
    <mergeCell ref="F29:I31"/>
    <mergeCell ref="H1:J1"/>
    <mergeCell ref="A21:B22"/>
    <mergeCell ref="C21:D22"/>
    <mergeCell ref="F21:I22"/>
    <mergeCell ref="A3:B6"/>
    <mergeCell ref="F3:I6"/>
    <mergeCell ref="F16:I17"/>
    <mergeCell ref="F8:I9"/>
    <mergeCell ref="F12:I14"/>
    <mergeCell ref="A2:D2"/>
    <mergeCell ref="A7:D7"/>
    <mergeCell ref="A15:D15"/>
    <mergeCell ref="A11:D11"/>
    <mergeCell ref="A20:D20"/>
    <mergeCell ref="C3:D6"/>
    <mergeCell ref="J21:J22"/>
    <mergeCell ref="L21:L22"/>
    <mergeCell ref="M21:M22"/>
    <mergeCell ref="A28:D28"/>
    <mergeCell ref="F33:I34"/>
    <mergeCell ref="C30:D30"/>
    <mergeCell ref="C31:D31"/>
    <mergeCell ref="A29:B31"/>
    <mergeCell ref="A33:B34"/>
    <mergeCell ref="K37:M37"/>
    <mergeCell ref="L25:L26"/>
    <mergeCell ref="A25:B26"/>
    <mergeCell ref="C25:D26"/>
    <mergeCell ref="C33:D34"/>
    <mergeCell ref="C29:D29"/>
    <mergeCell ref="M25:M26"/>
  </mergeCells>
  <pageMargins left="0.39370078740157483" right="0.39370078740157483" top="0.39370078740157483" bottom="0" header="0.31496062992125984" footer="0.11811023622047245"/>
  <pageSetup paperSize="9" scale="57" fitToHeight="0"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63828-14FE-4395-9409-AB7D08B249B5}">
  <sheetPr>
    <tabColor rgb="FF00B6A3"/>
    <pageSetUpPr fitToPage="1"/>
  </sheetPr>
  <dimension ref="A1:S41"/>
  <sheetViews>
    <sheetView showGridLines="0" zoomScale="90" zoomScaleNormal="90" workbookViewId="0">
      <selection activeCell="O10" sqref="O10"/>
    </sheetView>
  </sheetViews>
  <sheetFormatPr defaultRowHeight="14.25" x14ac:dyDescent="0.2"/>
  <cols>
    <col min="1" max="1" width="15.7109375" style="1" customWidth="1"/>
    <col min="2" max="2" width="17.42578125" style="1" customWidth="1"/>
    <col min="3" max="3" width="15.7109375" style="1" customWidth="1"/>
    <col min="4" max="16" width="9.28515625" style="1" customWidth="1"/>
    <col min="17" max="17" width="7.28515625" style="3" bestFit="1" customWidth="1"/>
    <col min="18" max="19" width="9.140625" style="1"/>
    <col min="20" max="20" width="9.5703125" style="1" bestFit="1" customWidth="1"/>
    <col min="21" max="16384" width="9.140625" style="1"/>
  </cols>
  <sheetData>
    <row r="1" spans="1:19" ht="35.1" customHeight="1" thickBot="1" x14ac:dyDescent="0.3">
      <c r="A1" s="246"/>
      <c r="B1" s="247"/>
      <c r="C1" s="247"/>
      <c r="D1" s="17"/>
      <c r="E1" s="18"/>
      <c r="F1" s="18"/>
      <c r="G1" s="18"/>
      <c r="H1" s="18"/>
      <c r="I1" s="18"/>
      <c r="J1" s="18"/>
      <c r="K1" s="18"/>
      <c r="L1" s="71"/>
      <c r="M1" s="72"/>
      <c r="N1" s="72"/>
      <c r="O1" s="72"/>
      <c r="P1" s="48"/>
      <c r="Q1" s="48"/>
    </row>
    <row r="2" spans="1:19" s="6" customFormat="1" ht="42" customHeight="1" x14ac:dyDescent="0.4">
      <c r="A2" s="252" t="s">
        <v>1</v>
      </c>
      <c r="B2" s="252"/>
      <c r="C2" s="73"/>
      <c r="D2" s="62">
        <f t="shared" ref="D2:N2" si="0">EDATE(E2,-1)</f>
        <v>43374</v>
      </c>
      <c r="E2" s="62">
        <f t="shared" si="0"/>
        <v>43405</v>
      </c>
      <c r="F2" s="62">
        <f t="shared" si="0"/>
        <v>43435</v>
      </c>
      <c r="G2" s="62">
        <f t="shared" si="0"/>
        <v>43466</v>
      </c>
      <c r="H2" s="62">
        <f t="shared" si="0"/>
        <v>43497</v>
      </c>
      <c r="I2" s="62">
        <f t="shared" si="0"/>
        <v>43525</v>
      </c>
      <c r="J2" s="62">
        <f t="shared" si="0"/>
        <v>43556</v>
      </c>
      <c r="K2" s="62">
        <f t="shared" si="0"/>
        <v>43586</v>
      </c>
      <c r="L2" s="62">
        <f t="shared" si="0"/>
        <v>43617</v>
      </c>
      <c r="M2" s="62">
        <f t="shared" si="0"/>
        <v>43647</v>
      </c>
      <c r="N2" s="62">
        <f t="shared" si="0"/>
        <v>43678</v>
      </c>
      <c r="O2" s="62">
        <f>EDATE(P2,-1)</f>
        <v>43709</v>
      </c>
      <c r="P2" s="62">
        <v>43739</v>
      </c>
      <c r="Q2" s="74"/>
    </row>
    <row r="3" spans="1:19" s="5" customFormat="1" ht="42" customHeight="1" x14ac:dyDescent="0.2">
      <c r="A3" s="223" t="s">
        <v>32</v>
      </c>
      <c r="B3" s="209"/>
      <c r="C3" s="52" t="s">
        <v>3</v>
      </c>
      <c r="D3" s="53">
        <v>25724</v>
      </c>
      <c r="E3" s="177">
        <v>23880</v>
      </c>
      <c r="F3" s="53">
        <v>20854</v>
      </c>
      <c r="G3" s="177">
        <v>22060</v>
      </c>
      <c r="H3" s="53">
        <v>19319</v>
      </c>
      <c r="I3" s="177">
        <v>19432</v>
      </c>
      <c r="J3" s="53">
        <v>20681</v>
      </c>
      <c r="K3" s="177">
        <v>22037</v>
      </c>
      <c r="L3" s="53">
        <v>21380</v>
      </c>
      <c r="M3" s="177">
        <v>24255</v>
      </c>
      <c r="N3" s="53">
        <v>23938</v>
      </c>
      <c r="O3" s="177">
        <v>22232</v>
      </c>
      <c r="P3" s="53">
        <v>25500</v>
      </c>
      <c r="Q3" s="61" t="s">
        <v>40</v>
      </c>
      <c r="R3" s="1"/>
      <c r="S3" s="1"/>
    </row>
    <row r="4" spans="1:19" ht="42" customHeight="1" x14ac:dyDescent="0.2">
      <c r="A4" s="209"/>
      <c r="B4" s="209"/>
      <c r="C4" s="81" t="s">
        <v>23</v>
      </c>
      <c r="D4" s="78">
        <v>15961.644</v>
      </c>
      <c r="E4" s="80">
        <v>14524.446</v>
      </c>
      <c r="F4" s="78">
        <v>12454.072</v>
      </c>
      <c r="G4" s="80">
        <v>13447.208000000001</v>
      </c>
      <c r="H4" s="78">
        <v>11250.585999999999</v>
      </c>
      <c r="I4" s="80">
        <v>11421.664000000001</v>
      </c>
      <c r="J4" s="78">
        <v>12325.84</v>
      </c>
      <c r="K4" s="80">
        <v>14006.25</v>
      </c>
      <c r="L4" s="78">
        <v>14062.159</v>
      </c>
      <c r="M4" s="80">
        <v>16072.65</v>
      </c>
      <c r="N4" s="78">
        <v>16121.956</v>
      </c>
      <c r="O4" s="80">
        <v>15096.177</v>
      </c>
      <c r="P4" s="78">
        <v>17080.646000000001</v>
      </c>
      <c r="Q4" s="79" t="s">
        <v>12</v>
      </c>
    </row>
    <row r="5" spans="1:19" s="5" customFormat="1" ht="42" customHeight="1" x14ac:dyDescent="0.2">
      <c r="A5" s="223" t="s">
        <v>4</v>
      </c>
      <c r="B5" s="223"/>
      <c r="C5" s="117" t="s">
        <v>69</v>
      </c>
      <c r="D5" s="118">
        <v>45289</v>
      </c>
      <c r="E5" s="124">
        <v>40800</v>
      </c>
      <c r="F5" s="118">
        <v>26145</v>
      </c>
      <c r="G5" s="124">
        <v>29159</v>
      </c>
      <c r="H5" s="118">
        <v>33621</v>
      </c>
      <c r="I5" s="124">
        <v>42328</v>
      </c>
      <c r="J5" s="118">
        <v>44034</v>
      </c>
      <c r="K5" s="124">
        <v>49683</v>
      </c>
      <c r="L5" s="118">
        <v>48539</v>
      </c>
      <c r="M5" s="124">
        <v>51160</v>
      </c>
      <c r="N5" s="118">
        <v>43957</v>
      </c>
      <c r="O5" s="124">
        <v>42376</v>
      </c>
      <c r="P5" s="118">
        <v>46631</v>
      </c>
      <c r="Q5" s="119" t="s">
        <v>13</v>
      </c>
      <c r="R5" s="1"/>
      <c r="S5" s="1"/>
    </row>
    <row r="6" spans="1:19" ht="42" customHeight="1" x14ac:dyDescent="0.2">
      <c r="A6" s="223"/>
      <c r="B6" s="223"/>
      <c r="C6" s="82" t="s">
        <v>6</v>
      </c>
      <c r="D6" s="78">
        <v>33505</v>
      </c>
      <c r="E6" s="80">
        <v>30736</v>
      </c>
      <c r="F6" s="78">
        <v>20653</v>
      </c>
      <c r="G6" s="80">
        <v>23618</v>
      </c>
      <c r="H6" s="78">
        <v>24281</v>
      </c>
      <c r="I6" s="80">
        <v>30063</v>
      </c>
      <c r="J6" s="78">
        <v>29014</v>
      </c>
      <c r="K6" s="80">
        <v>30579</v>
      </c>
      <c r="L6" s="78">
        <v>29415</v>
      </c>
      <c r="M6" s="80">
        <v>33792</v>
      </c>
      <c r="N6" s="78">
        <v>32490</v>
      </c>
      <c r="O6" s="80">
        <v>34157</v>
      </c>
      <c r="P6" s="78">
        <v>37769</v>
      </c>
      <c r="Q6" s="79" t="s">
        <v>14</v>
      </c>
    </row>
    <row r="7" spans="1:19" ht="42" customHeight="1" x14ac:dyDescent="0.2">
      <c r="A7" s="238"/>
      <c r="B7" s="238"/>
      <c r="C7" s="120" t="s">
        <v>7</v>
      </c>
      <c r="D7" s="121">
        <v>9619</v>
      </c>
      <c r="E7" s="178">
        <v>8591</v>
      </c>
      <c r="F7" s="121">
        <v>5634</v>
      </c>
      <c r="G7" s="178">
        <v>8353</v>
      </c>
      <c r="H7" s="121">
        <v>8352</v>
      </c>
      <c r="I7" s="178">
        <v>9239</v>
      </c>
      <c r="J7" s="121">
        <v>8557</v>
      </c>
      <c r="K7" s="178">
        <v>9712</v>
      </c>
      <c r="L7" s="121">
        <v>9059</v>
      </c>
      <c r="M7" s="178">
        <v>10174</v>
      </c>
      <c r="N7" s="121">
        <v>9484</v>
      </c>
      <c r="O7" s="178">
        <v>9347</v>
      </c>
      <c r="P7" s="121">
        <v>9413</v>
      </c>
      <c r="Q7" s="122" t="s">
        <v>15</v>
      </c>
    </row>
    <row r="8" spans="1:19" ht="42" customHeight="1" x14ac:dyDescent="0.2">
      <c r="A8" s="209" t="s">
        <v>8</v>
      </c>
      <c r="B8" s="250"/>
      <c r="C8" s="52" t="s">
        <v>3</v>
      </c>
      <c r="D8" s="65">
        <v>3.3000000000000002E-2</v>
      </c>
      <c r="E8" s="66">
        <v>3.3000000000000002E-2</v>
      </c>
      <c r="F8" s="65">
        <v>3.3000000000000002E-2</v>
      </c>
      <c r="G8" s="66">
        <v>3.2000000000000001E-2</v>
      </c>
      <c r="H8" s="65">
        <v>3.2000000000000001E-2</v>
      </c>
      <c r="I8" s="66">
        <v>3.2000000000000001E-2</v>
      </c>
      <c r="J8" s="65">
        <v>3.2000000000000001E-2</v>
      </c>
      <c r="K8" s="66">
        <v>3.2000000000000001E-2</v>
      </c>
      <c r="L8" s="65">
        <v>3.1E-2</v>
      </c>
      <c r="M8" s="66">
        <v>3.2000000000000001E-2</v>
      </c>
      <c r="N8" s="65">
        <v>3.2000000000000001E-2</v>
      </c>
      <c r="O8" s="66">
        <v>3.2000000000000001E-2</v>
      </c>
      <c r="P8" s="65"/>
      <c r="Q8" s="61" t="s">
        <v>39</v>
      </c>
    </row>
    <row r="9" spans="1:19" ht="42" customHeight="1" x14ac:dyDescent="0.2">
      <c r="A9" s="250"/>
      <c r="B9" s="250"/>
      <c r="C9" s="81" t="s">
        <v>23</v>
      </c>
      <c r="D9" s="109">
        <v>2.3992078185614218E-2</v>
      </c>
      <c r="E9" s="115">
        <v>2.3668105969796516E-2</v>
      </c>
      <c r="F9" s="109">
        <v>2.1797740056270776E-2</v>
      </c>
      <c r="G9" s="115">
        <v>2.0573783266736312E-2</v>
      </c>
      <c r="H9" s="109">
        <v>1.9372759475601908E-2</v>
      </c>
      <c r="I9" s="115">
        <v>2.0121202601071086E-2</v>
      </c>
      <c r="J9" s="109">
        <v>2.0439250278612375E-2</v>
      </c>
      <c r="K9" s="115">
        <v>1.9921564272435299E-2</v>
      </c>
      <c r="L9" s="109">
        <v>1.9622853714910571E-2</v>
      </c>
      <c r="M9" s="115">
        <v>2.1570293216891523E-2</v>
      </c>
      <c r="N9" s="109">
        <v>2.3982945340206507E-2</v>
      </c>
      <c r="O9" s="115">
        <v>2.5404753623930354E-2</v>
      </c>
      <c r="P9" s="109">
        <v>2.7840020670140575E-2</v>
      </c>
      <c r="Q9" s="79" t="s">
        <v>18</v>
      </c>
    </row>
    <row r="10" spans="1:19" ht="42" customHeight="1" x14ac:dyDescent="0.35">
      <c r="A10" s="253" t="s">
        <v>9</v>
      </c>
      <c r="B10" s="253"/>
      <c r="C10" s="110"/>
      <c r="D10" s="111">
        <f t="shared" ref="D10:O10" si="1">D2</f>
        <v>43374</v>
      </c>
      <c r="E10" s="111">
        <f t="shared" si="1"/>
        <v>43405</v>
      </c>
      <c r="F10" s="111">
        <f t="shared" si="1"/>
        <v>43435</v>
      </c>
      <c r="G10" s="111">
        <f t="shared" si="1"/>
        <v>43466</v>
      </c>
      <c r="H10" s="111">
        <f t="shared" si="1"/>
        <v>43497</v>
      </c>
      <c r="I10" s="111">
        <f t="shared" si="1"/>
        <v>43525</v>
      </c>
      <c r="J10" s="111">
        <f t="shared" si="1"/>
        <v>43556</v>
      </c>
      <c r="K10" s="111">
        <f t="shared" si="1"/>
        <v>43586</v>
      </c>
      <c r="L10" s="111">
        <f t="shared" si="1"/>
        <v>43617</v>
      </c>
      <c r="M10" s="111">
        <f t="shared" si="1"/>
        <v>43647</v>
      </c>
      <c r="N10" s="111">
        <f t="shared" si="1"/>
        <v>43678</v>
      </c>
      <c r="O10" s="111">
        <f t="shared" si="1"/>
        <v>43709</v>
      </c>
      <c r="P10" s="111">
        <f>P2</f>
        <v>43739</v>
      </c>
      <c r="Q10" s="112"/>
    </row>
    <row r="11" spans="1:19" ht="42" customHeight="1" x14ac:dyDescent="0.2">
      <c r="A11" s="209" t="s">
        <v>20</v>
      </c>
      <c r="B11" s="250"/>
      <c r="C11" s="52" t="s">
        <v>3</v>
      </c>
      <c r="D11" s="65">
        <v>8.4000000000000005E-2</v>
      </c>
      <c r="E11" s="66">
        <v>8.1000000000000003E-2</v>
      </c>
      <c r="F11" s="65">
        <v>7.4999999999999997E-2</v>
      </c>
      <c r="G11" s="66">
        <v>7.4999999999999997E-2</v>
      </c>
      <c r="H11" s="65">
        <v>7.400000000000001E-2</v>
      </c>
      <c r="I11" s="66">
        <v>7.2000000000000008E-2</v>
      </c>
      <c r="J11" s="65">
        <v>6.8000000000000005E-2</v>
      </c>
      <c r="K11" s="66">
        <v>6.5000000000000002E-2</v>
      </c>
      <c r="L11" s="65">
        <v>6.3E-2</v>
      </c>
      <c r="M11" s="66">
        <v>6.3E-2</v>
      </c>
      <c r="N11" s="65">
        <v>6.0999999999999999E-2</v>
      </c>
      <c r="O11" s="66">
        <v>0.06</v>
      </c>
      <c r="P11" s="65"/>
      <c r="Q11" s="61" t="s">
        <v>39</v>
      </c>
    </row>
    <row r="12" spans="1:19" ht="42" customHeight="1" x14ac:dyDescent="0.2">
      <c r="A12" s="250"/>
      <c r="B12" s="250"/>
      <c r="C12" s="81" t="s">
        <v>23</v>
      </c>
      <c r="D12" s="109">
        <v>3.7122519223513617E-2</v>
      </c>
      <c r="E12" s="115">
        <v>3.6962898128775068E-2</v>
      </c>
      <c r="F12" s="109">
        <v>3.7518789835330857E-2</v>
      </c>
      <c r="G12" s="123">
        <v>3.6270780131056446E-2</v>
      </c>
      <c r="H12" s="109">
        <v>3.540747145366252E-2</v>
      </c>
      <c r="I12" s="123">
        <v>4.1704985356594948E-2</v>
      </c>
      <c r="J12" s="109">
        <v>3.8524785164875341E-2</v>
      </c>
      <c r="K12" s="123">
        <v>4.1466609656733322E-2</v>
      </c>
      <c r="L12" s="109">
        <v>4.1471125970042655E-2</v>
      </c>
      <c r="M12" s="123">
        <v>4.3573495086952185E-2</v>
      </c>
      <c r="N12" s="109">
        <v>4.3461211998298444E-2</v>
      </c>
      <c r="O12" s="123">
        <v>4.4467177272302205E-2</v>
      </c>
      <c r="P12" s="109">
        <v>4.4688669783506052E-2</v>
      </c>
      <c r="Q12" s="79" t="s">
        <v>18</v>
      </c>
    </row>
    <row r="13" spans="1:19" s="5" customFormat="1" ht="42" customHeight="1" x14ac:dyDescent="0.2">
      <c r="A13" s="223" t="s">
        <v>31</v>
      </c>
      <c r="B13" s="209"/>
      <c r="C13" s="117" t="s">
        <v>3</v>
      </c>
      <c r="D13" s="118">
        <v>18452</v>
      </c>
      <c r="E13" s="124">
        <v>18393</v>
      </c>
      <c r="F13" s="118">
        <v>18159</v>
      </c>
      <c r="G13" s="124">
        <v>17614</v>
      </c>
      <c r="H13" s="118">
        <v>15756</v>
      </c>
      <c r="I13" s="124">
        <v>17109</v>
      </c>
      <c r="J13" s="118">
        <v>18430</v>
      </c>
      <c r="K13" s="124">
        <v>18476</v>
      </c>
      <c r="L13" s="118">
        <v>17196</v>
      </c>
      <c r="M13" s="124">
        <v>19381</v>
      </c>
      <c r="N13" s="118">
        <v>17805</v>
      </c>
      <c r="O13" s="124">
        <v>18024</v>
      </c>
      <c r="P13" s="118"/>
      <c r="Q13" s="119" t="s">
        <v>39</v>
      </c>
      <c r="R13" s="1"/>
      <c r="S13" s="1"/>
    </row>
    <row r="14" spans="1:19" ht="42" customHeight="1" x14ac:dyDescent="0.2">
      <c r="A14" s="209"/>
      <c r="B14" s="209"/>
      <c r="C14" s="113" t="s">
        <v>23</v>
      </c>
      <c r="D14" s="125">
        <v>11310.671</v>
      </c>
      <c r="E14" s="126">
        <v>11271.108</v>
      </c>
      <c r="F14" s="125">
        <v>11034.261</v>
      </c>
      <c r="G14" s="126">
        <v>10822.608</v>
      </c>
      <c r="H14" s="125">
        <v>9716.4959999999992</v>
      </c>
      <c r="I14" s="126">
        <v>10532.189</v>
      </c>
      <c r="J14" s="125">
        <v>11372.956</v>
      </c>
      <c r="K14" s="126">
        <v>11298.527</v>
      </c>
      <c r="L14" s="125">
        <v>10486.807000000001</v>
      </c>
      <c r="M14" s="126">
        <v>12013.94247208</v>
      </c>
      <c r="N14" s="125">
        <v>10997.575000000001</v>
      </c>
      <c r="O14" s="126">
        <v>10981.578</v>
      </c>
      <c r="P14" s="125">
        <v>11048.216</v>
      </c>
      <c r="Q14" s="116" t="s">
        <v>12</v>
      </c>
    </row>
    <row r="15" spans="1:19" ht="42" customHeight="1" x14ac:dyDescent="0.2">
      <c r="A15" s="209" t="s">
        <v>10</v>
      </c>
      <c r="B15" s="250"/>
      <c r="C15" s="52" t="s">
        <v>3</v>
      </c>
      <c r="D15" s="65">
        <v>8.199999999999999E-2</v>
      </c>
      <c r="E15" s="66">
        <v>7.8E-2</v>
      </c>
      <c r="F15" s="65">
        <v>7.0000000000000007E-2</v>
      </c>
      <c r="G15" s="66">
        <v>6.5000000000000002E-2</v>
      </c>
      <c r="H15" s="65">
        <v>6.4000000000000001E-2</v>
      </c>
      <c r="I15" s="66">
        <v>6.6000000000000003E-2</v>
      </c>
      <c r="J15" s="65">
        <v>5.7999999999999996E-2</v>
      </c>
      <c r="K15" s="66">
        <v>5.5E-2</v>
      </c>
      <c r="L15" s="65">
        <v>0.05</v>
      </c>
      <c r="M15" s="66">
        <v>5.2000000000000005E-2</v>
      </c>
      <c r="N15" s="65">
        <v>4.8000000000000001E-2</v>
      </c>
      <c r="O15" s="66">
        <v>4.4000000000000004E-2</v>
      </c>
      <c r="P15" s="65"/>
      <c r="Q15" s="61" t="s">
        <v>39</v>
      </c>
    </row>
    <row r="16" spans="1:19" ht="42" customHeight="1" x14ac:dyDescent="0.2">
      <c r="A16" s="250"/>
      <c r="B16" s="250"/>
      <c r="C16" s="81" t="s">
        <v>23</v>
      </c>
      <c r="D16" s="109">
        <v>5.1271739209754141E-2</v>
      </c>
      <c r="E16" s="123">
        <v>4.8348045706229303E-2</v>
      </c>
      <c r="F16" s="109">
        <v>4.1880292086231785E-2</v>
      </c>
      <c r="G16" s="123">
        <v>3.8583269101652773E-2</v>
      </c>
      <c r="H16" s="109">
        <v>3.7494185940746716E-2</v>
      </c>
      <c r="I16" s="123">
        <v>4.2823167057172817E-2</v>
      </c>
      <c r="J16" s="109">
        <v>4.1251392325247105E-2</v>
      </c>
      <c r="K16" s="123">
        <v>4.3349610249886927E-2</v>
      </c>
      <c r="L16" s="109">
        <v>4.0052715210661338E-2</v>
      </c>
      <c r="M16" s="123">
        <v>3.8224263174568396E-2</v>
      </c>
      <c r="N16" s="109">
        <v>3.2871709859035425E-2</v>
      </c>
      <c r="O16" s="123">
        <v>2.9971271037976921E-2</v>
      </c>
      <c r="P16" s="109">
        <v>3.1186825080113945E-2</v>
      </c>
      <c r="Q16" s="79" t="s">
        <v>18</v>
      </c>
    </row>
    <row r="17" spans="1:17" ht="42" customHeight="1" x14ac:dyDescent="0.2">
      <c r="A17" s="209" t="s">
        <v>56</v>
      </c>
      <c r="B17" s="250"/>
      <c r="C17" s="249" t="s">
        <v>23</v>
      </c>
      <c r="D17" s="127">
        <v>1581.923</v>
      </c>
      <c r="E17" s="128">
        <v>1512.4829999999999</v>
      </c>
      <c r="F17" s="127">
        <v>1160.3130000000001</v>
      </c>
      <c r="G17" s="128">
        <v>1846.3779999999999</v>
      </c>
      <c r="H17" s="127">
        <v>1652.2850000000001</v>
      </c>
      <c r="I17" s="128">
        <v>1729.0060000000001</v>
      </c>
      <c r="J17" s="127">
        <v>1608.7850000000001</v>
      </c>
      <c r="K17" s="128">
        <v>1743.2809999999999</v>
      </c>
      <c r="L17" s="127">
        <v>1664.21</v>
      </c>
      <c r="M17" s="128">
        <v>1800.095</v>
      </c>
      <c r="N17" s="127">
        <v>1694.011</v>
      </c>
      <c r="O17" s="128">
        <v>1659.403</v>
      </c>
      <c r="P17" s="127">
        <v>1699.402</v>
      </c>
      <c r="Q17" s="129" t="s">
        <v>57</v>
      </c>
    </row>
    <row r="18" spans="1:17" ht="42.75" customHeight="1" x14ac:dyDescent="0.2">
      <c r="A18" s="250"/>
      <c r="B18" s="250"/>
      <c r="C18" s="242"/>
      <c r="D18" s="125">
        <v>-115.41815165342365</v>
      </c>
      <c r="E18" s="126">
        <v>-141.63250249181067</v>
      </c>
      <c r="F18" s="125">
        <v>-316.0713084462123</v>
      </c>
      <c r="G18" s="126">
        <v>185.1963161881867</v>
      </c>
      <c r="H18" s="125">
        <v>24.973585608049135</v>
      </c>
      <c r="I18" s="126">
        <v>-32.129727470733165</v>
      </c>
      <c r="J18" s="125">
        <v>-89.655459706913518</v>
      </c>
      <c r="K18" s="126">
        <v>93.597692934151524</v>
      </c>
      <c r="L18" s="125">
        <v>111.11827262069353</v>
      </c>
      <c r="M18" s="126">
        <v>199.06435444658945</v>
      </c>
      <c r="N18" s="125">
        <v>123.71303257838767</v>
      </c>
      <c r="O18" s="126">
        <v>95.720093089575897</v>
      </c>
      <c r="P18" s="125">
        <v>-7.1427997317271306</v>
      </c>
      <c r="Q18" s="116" t="s">
        <v>17</v>
      </c>
    </row>
    <row r="19" spans="1:17" ht="42" customHeight="1" x14ac:dyDescent="0.2">
      <c r="A19" s="209" t="s">
        <v>30</v>
      </c>
      <c r="B19" s="250"/>
      <c r="C19" s="240" t="s">
        <v>23</v>
      </c>
      <c r="D19" s="78">
        <v>6486.6469999999999</v>
      </c>
      <c r="E19" s="80">
        <v>6247.7969999999996</v>
      </c>
      <c r="F19" s="78">
        <v>6709.3720000000003</v>
      </c>
      <c r="G19" s="80">
        <v>6574.9170000000004</v>
      </c>
      <c r="H19" s="78">
        <v>6453.4189999999999</v>
      </c>
      <c r="I19" s="80">
        <v>6306.5649999999996</v>
      </c>
      <c r="J19" s="78">
        <v>6381.6909999999998</v>
      </c>
      <c r="K19" s="80">
        <v>6253.8829999999998</v>
      </c>
      <c r="L19" s="78">
        <v>6223.1080000000002</v>
      </c>
      <c r="M19" s="80">
        <v>6617.326</v>
      </c>
      <c r="N19" s="78">
        <v>6380.5420000000004</v>
      </c>
      <c r="O19" s="80">
        <v>6480.5709999999999</v>
      </c>
      <c r="P19" s="78">
        <v>6564.9849999999997</v>
      </c>
      <c r="Q19" s="79" t="s">
        <v>16</v>
      </c>
    </row>
    <row r="20" spans="1:17" ht="42" customHeight="1" x14ac:dyDescent="0.2">
      <c r="A20" s="250"/>
      <c r="B20" s="250"/>
      <c r="C20" s="241"/>
      <c r="D20" s="78">
        <v>329.91815165342194</v>
      </c>
      <c r="E20" s="80">
        <v>-229.80849750818754</v>
      </c>
      <c r="F20" s="78">
        <v>467.22830844621518</v>
      </c>
      <c r="G20" s="80">
        <v>-128.11231618818954</v>
      </c>
      <c r="H20" s="78">
        <v>-106.42258560804935</v>
      </c>
      <c r="I20" s="80">
        <v>-140.47227252926589</v>
      </c>
      <c r="J20" s="78">
        <v>84.523459706910984</v>
      </c>
      <c r="K20" s="80">
        <v>-121.13169293415005</v>
      </c>
      <c r="L20" s="78">
        <v>-24.815272620696369</v>
      </c>
      <c r="M20" s="80">
        <v>409.13464555341278</v>
      </c>
      <c r="N20" s="78">
        <v>-226.72703257838731</v>
      </c>
      <c r="O20" s="80">
        <v>109.30890691042576</v>
      </c>
      <c r="P20" s="78">
        <v>95.450799731721702</v>
      </c>
      <c r="Q20" s="79" t="s">
        <v>17</v>
      </c>
    </row>
    <row r="21" spans="1:17" ht="42" customHeight="1" x14ac:dyDescent="0.2">
      <c r="A21" s="209" t="s">
        <v>29</v>
      </c>
      <c r="B21" s="250"/>
      <c r="C21" s="130" t="s">
        <v>23</v>
      </c>
      <c r="D21" s="127">
        <v>43935.051999999996</v>
      </c>
      <c r="E21" s="128">
        <v>43500.659</v>
      </c>
      <c r="F21" s="127">
        <v>43615.066000000006</v>
      </c>
      <c r="G21" s="128">
        <v>43630.061000000002</v>
      </c>
      <c r="H21" s="127">
        <v>43447.118000000002</v>
      </c>
      <c r="I21" s="128">
        <v>43230.770000000004</v>
      </c>
      <c r="J21" s="127">
        <v>43162.078999999998</v>
      </c>
      <c r="K21" s="128">
        <v>43088.546000000002</v>
      </c>
      <c r="L21" s="127">
        <v>43133.540999999997</v>
      </c>
      <c r="M21" s="128">
        <v>43643.360000000001</v>
      </c>
      <c r="N21" s="127">
        <v>43471.826000000001</v>
      </c>
      <c r="O21" s="128">
        <v>43614.400999999998</v>
      </c>
      <c r="P21" s="127">
        <v>43629.360999999997</v>
      </c>
      <c r="Q21" s="129" t="s">
        <v>16</v>
      </c>
    </row>
    <row r="22" spans="1:17" ht="42" customHeight="1" x14ac:dyDescent="0.2">
      <c r="A22" s="250"/>
      <c r="B22" s="250"/>
      <c r="C22" s="81" t="s">
        <v>23</v>
      </c>
      <c r="D22" s="78">
        <v>214.49999999999829</v>
      </c>
      <c r="E22" s="80">
        <v>-371.44099999999821</v>
      </c>
      <c r="F22" s="78">
        <v>151.15700000000288</v>
      </c>
      <c r="G22" s="80">
        <v>57.083999999997161</v>
      </c>
      <c r="H22" s="78">
        <v>-81.449000000000211</v>
      </c>
      <c r="I22" s="80">
        <v>-172.60199999999907</v>
      </c>
      <c r="J22" s="78">
        <v>-5.1320000000025345</v>
      </c>
      <c r="K22" s="80">
        <v>-27.533999999998528</v>
      </c>
      <c r="L22" s="78">
        <v>86.302999999997155</v>
      </c>
      <c r="M22" s="80">
        <v>608.19900000000223</v>
      </c>
      <c r="N22" s="78">
        <v>-103.01399999999964</v>
      </c>
      <c r="O22" s="80">
        <v>205.02900000000164</v>
      </c>
      <c r="P22" s="78">
        <v>88.307999999994564</v>
      </c>
      <c r="Q22" s="79" t="s">
        <v>17</v>
      </c>
    </row>
    <row r="23" spans="1:17" ht="42" customHeight="1" x14ac:dyDescent="0.2">
      <c r="A23" s="250"/>
      <c r="B23" s="250"/>
      <c r="C23" s="52" t="s">
        <v>3</v>
      </c>
      <c r="D23" s="65">
        <v>8.4000000000000005E-2</v>
      </c>
      <c r="E23" s="66">
        <v>8.199999999999999E-2</v>
      </c>
      <c r="F23" s="65">
        <v>7.8E-2</v>
      </c>
      <c r="G23" s="66">
        <v>0.08</v>
      </c>
      <c r="H23" s="65">
        <v>7.9000000000000001E-2</v>
      </c>
      <c r="I23" s="66">
        <v>7.5999999999999998E-2</v>
      </c>
      <c r="J23" s="65">
        <v>7.2999999999999995E-2</v>
      </c>
      <c r="K23" s="66">
        <v>7.0000000000000007E-2</v>
      </c>
      <c r="L23" s="65">
        <v>6.9000000000000006E-2</v>
      </c>
      <c r="M23" s="66">
        <v>6.9000000000000006E-2</v>
      </c>
      <c r="N23" s="65">
        <v>6.8000000000000005E-2</v>
      </c>
      <c r="O23" s="66">
        <v>6.8000000000000005E-2</v>
      </c>
      <c r="P23" s="65"/>
      <c r="Q23" s="61" t="s">
        <v>39</v>
      </c>
    </row>
    <row r="24" spans="1:17" ht="42" customHeight="1" x14ac:dyDescent="0.2">
      <c r="A24" s="251"/>
      <c r="B24" s="251"/>
      <c r="C24" s="113" t="s">
        <v>23</v>
      </c>
      <c r="D24" s="114">
        <v>2.3349320255959816E-2</v>
      </c>
      <c r="E24" s="115">
        <v>2.5520803895520139E-2</v>
      </c>
      <c r="F24" s="114">
        <v>3.308052962401109E-2</v>
      </c>
      <c r="G24" s="115">
        <v>3.3938830183992685E-2</v>
      </c>
      <c r="H24" s="114">
        <v>3.3290865839335826E-2</v>
      </c>
      <c r="I24" s="115">
        <v>4.0572827726296001E-2</v>
      </c>
      <c r="J24" s="114">
        <v>3.573652000486538E-2</v>
      </c>
      <c r="K24" s="115">
        <v>3.9528562185237481E-2</v>
      </c>
      <c r="L24" s="114">
        <v>4.2943132814197593E-2</v>
      </c>
      <c r="M24" s="115">
        <v>4.9098364634277969E-2</v>
      </c>
      <c r="N24" s="114">
        <v>5.4597286410970503E-2</v>
      </c>
      <c r="O24" s="115">
        <v>5.9737291658040537E-2</v>
      </c>
      <c r="P24" s="114">
        <v>5.8752484375170333E-2</v>
      </c>
      <c r="Q24" s="116" t="s">
        <v>18</v>
      </c>
    </row>
    <row r="25" spans="1:17" ht="42" customHeight="1" x14ac:dyDescent="0.35">
      <c r="A25" s="257" t="s">
        <v>19</v>
      </c>
      <c r="B25" s="257"/>
      <c r="C25" s="258"/>
      <c r="D25" s="63">
        <f>D2</f>
        <v>43374</v>
      </c>
      <c r="E25" s="63">
        <f t="shared" ref="E25:P25" si="2">E2</f>
        <v>43405</v>
      </c>
      <c r="F25" s="63">
        <f t="shared" si="2"/>
        <v>43435</v>
      </c>
      <c r="G25" s="63">
        <f t="shared" si="2"/>
        <v>43466</v>
      </c>
      <c r="H25" s="63">
        <f t="shared" si="2"/>
        <v>43497</v>
      </c>
      <c r="I25" s="63">
        <f t="shared" si="2"/>
        <v>43525</v>
      </c>
      <c r="J25" s="63">
        <f t="shared" si="2"/>
        <v>43556</v>
      </c>
      <c r="K25" s="63">
        <f t="shared" si="2"/>
        <v>43586</v>
      </c>
      <c r="L25" s="63">
        <f t="shared" si="2"/>
        <v>43617</v>
      </c>
      <c r="M25" s="63">
        <f t="shared" si="2"/>
        <v>43647</v>
      </c>
      <c r="N25" s="63">
        <f t="shared" si="2"/>
        <v>43678</v>
      </c>
      <c r="O25" s="63">
        <f t="shared" si="2"/>
        <v>43709</v>
      </c>
      <c r="P25" s="63">
        <f t="shared" si="2"/>
        <v>43739</v>
      </c>
      <c r="Q25" s="37"/>
    </row>
    <row r="26" spans="1:17" ht="42" customHeight="1" x14ac:dyDescent="0.2">
      <c r="A26" s="259" t="s">
        <v>28</v>
      </c>
      <c r="B26" s="260"/>
      <c r="C26" s="240" t="s">
        <v>23</v>
      </c>
      <c r="D26" s="78">
        <v>843762.74099999992</v>
      </c>
      <c r="E26" s="80">
        <v>847936.66700000002</v>
      </c>
      <c r="F26" s="78">
        <v>848610.62399999995</v>
      </c>
      <c r="G26" s="80">
        <v>838284.54900000012</v>
      </c>
      <c r="H26" s="78">
        <v>842690.03800000006</v>
      </c>
      <c r="I26" s="80">
        <v>849297.00300000003</v>
      </c>
      <c r="J26" s="78">
        <v>849496.70500000007</v>
      </c>
      <c r="K26" s="80">
        <v>854278.3899999999</v>
      </c>
      <c r="L26" s="78">
        <v>858122.57</v>
      </c>
      <c r="M26" s="80">
        <v>854213.78399999999</v>
      </c>
      <c r="N26" s="78">
        <v>859926.09</v>
      </c>
      <c r="O26" s="80">
        <v>861021.96</v>
      </c>
      <c r="P26" s="78">
        <v>861724.50599999994</v>
      </c>
      <c r="Q26" s="80" t="s">
        <v>16</v>
      </c>
    </row>
    <row r="27" spans="1:17" ht="42" customHeight="1" x14ac:dyDescent="0.2">
      <c r="A27" s="259" t="s">
        <v>26</v>
      </c>
      <c r="B27" s="260"/>
      <c r="C27" s="241"/>
      <c r="D27" s="78">
        <v>644261.31999999995</v>
      </c>
      <c r="E27" s="80">
        <v>650041.38300000003</v>
      </c>
      <c r="F27" s="78">
        <v>651599.85699999996</v>
      </c>
      <c r="G27" s="80">
        <v>642271.05000000005</v>
      </c>
      <c r="H27" s="78">
        <v>646683.50100000005</v>
      </c>
      <c r="I27" s="80">
        <v>652090.39899999998</v>
      </c>
      <c r="J27" s="78">
        <v>649566.42000000004</v>
      </c>
      <c r="K27" s="80">
        <v>654628.52099999995</v>
      </c>
      <c r="L27" s="78">
        <v>658764.49199999997</v>
      </c>
      <c r="M27" s="80">
        <v>655818.56200000003</v>
      </c>
      <c r="N27" s="78">
        <v>662151.36499999999</v>
      </c>
      <c r="O27" s="80">
        <v>664221.24899999995</v>
      </c>
      <c r="P27" s="78">
        <v>666355.92799999996</v>
      </c>
      <c r="Q27" s="80" t="s">
        <v>16</v>
      </c>
    </row>
    <row r="28" spans="1:17" ht="42" customHeight="1" x14ac:dyDescent="0.2">
      <c r="A28" s="259" t="s">
        <v>27</v>
      </c>
      <c r="B28" s="260"/>
      <c r="C28" s="241"/>
      <c r="D28" s="78">
        <v>199501.421</v>
      </c>
      <c r="E28" s="80">
        <v>197895.28400000001</v>
      </c>
      <c r="F28" s="78">
        <v>197010.76699999999</v>
      </c>
      <c r="G28" s="80">
        <v>196013.49900000001</v>
      </c>
      <c r="H28" s="78">
        <v>196006.53700000001</v>
      </c>
      <c r="I28" s="80">
        <v>197206.60399999999</v>
      </c>
      <c r="J28" s="78">
        <v>199930.285</v>
      </c>
      <c r="K28" s="80">
        <v>199649.86900000001</v>
      </c>
      <c r="L28" s="78">
        <v>199358.07800000001</v>
      </c>
      <c r="M28" s="80">
        <v>198395.22200000001</v>
      </c>
      <c r="N28" s="78">
        <v>197774.72500000001</v>
      </c>
      <c r="O28" s="80">
        <v>196800.71100000001</v>
      </c>
      <c r="P28" s="78">
        <v>195368.57800000001</v>
      </c>
      <c r="Q28" s="80" t="s">
        <v>16</v>
      </c>
    </row>
    <row r="29" spans="1:17" ht="42" customHeight="1" x14ac:dyDescent="0.2">
      <c r="A29" s="64"/>
      <c r="B29" s="108"/>
      <c r="C29" s="242"/>
      <c r="D29" s="114">
        <v>7.2768934078879521E-3</v>
      </c>
      <c r="E29" s="115">
        <v>6.4433102580212509E-3</v>
      </c>
      <c r="F29" s="114">
        <v>6.0944302123950855E-3</v>
      </c>
      <c r="G29" s="115">
        <v>3.8589856105299969E-3</v>
      </c>
      <c r="H29" s="114">
        <v>6.3259179470305238E-3</v>
      </c>
      <c r="I29" s="115">
        <v>3.58738258499125E-3</v>
      </c>
      <c r="J29" s="114">
        <v>9.3454243949473437E-3</v>
      </c>
      <c r="K29" s="115">
        <v>1.1819818634788426E-2</v>
      </c>
      <c r="L29" s="114">
        <v>1.3262883554633786E-2</v>
      </c>
      <c r="M29" s="115">
        <v>1.5828201192779279E-2</v>
      </c>
      <c r="N29" s="114">
        <v>1.3957458687255286E-2</v>
      </c>
      <c r="O29" s="115">
        <v>1.6936835885769108E-2</v>
      </c>
      <c r="P29" s="114">
        <v>2.1001069346392232E-2</v>
      </c>
      <c r="Q29" s="131" t="s">
        <v>18</v>
      </c>
    </row>
    <row r="30" spans="1:17" ht="42" customHeight="1" x14ac:dyDescent="0.2">
      <c r="A30" s="209" t="s">
        <v>33</v>
      </c>
      <c r="B30" s="261"/>
      <c r="C30" s="52" t="s">
        <v>3</v>
      </c>
      <c r="D30" s="67">
        <v>276953</v>
      </c>
      <c r="E30" s="68">
        <v>276725</v>
      </c>
      <c r="F30" s="67">
        <v>276881</v>
      </c>
      <c r="G30" s="68">
        <v>277032</v>
      </c>
      <c r="H30" s="67">
        <v>277608</v>
      </c>
      <c r="I30" s="68">
        <v>281396</v>
      </c>
      <c r="J30" s="67">
        <v>288185</v>
      </c>
      <c r="K30" s="68">
        <v>289582</v>
      </c>
      <c r="L30" s="67">
        <v>290679</v>
      </c>
      <c r="M30" s="68">
        <v>290651</v>
      </c>
      <c r="N30" s="67">
        <v>290658</v>
      </c>
      <c r="O30" s="68">
        <v>290760</v>
      </c>
      <c r="P30" s="69"/>
      <c r="Q30" s="70" t="s">
        <v>39</v>
      </c>
    </row>
    <row r="31" spans="1:17" ht="42" customHeight="1" thickBot="1" x14ac:dyDescent="0.25">
      <c r="A31" s="262"/>
      <c r="B31" s="262"/>
      <c r="C31" s="83" t="s">
        <v>23</v>
      </c>
      <c r="D31" s="75">
        <v>152328.73000000001</v>
      </c>
      <c r="E31" s="76">
        <v>151729.81700000001</v>
      </c>
      <c r="F31" s="75">
        <v>151603.476</v>
      </c>
      <c r="G31" s="76">
        <v>151226.655</v>
      </c>
      <c r="H31" s="75">
        <v>150940.799</v>
      </c>
      <c r="I31" s="76">
        <v>152373.33900000001</v>
      </c>
      <c r="J31" s="75">
        <v>155190.571</v>
      </c>
      <c r="K31" s="76">
        <v>154522.35</v>
      </c>
      <c r="L31" s="75">
        <v>155026.52299999999</v>
      </c>
      <c r="M31" s="76">
        <v>154503.481</v>
      </c>
      <c r="N31" s="75">
        <v>154061.185</v>
      </c>
      <c r="O31" s="76">
        <v>153367.6</v>
      </c>
      <c r="P31" s="75">
        <v>152496.27600000001</v>
      </c>
      <c r="Q31" s="77" t="s">
        <v>16</v>
      </c>
    </row>
    <row r="32" spans="1:17" ht="42" customHeight="1" x14ac:dyDescent="0.2">
      <c r="A32" s="105"/>
      <c r="B32" s="105"/>
      <c r="C32" s="81"/>
      <c r="D32" s="106"/>
      <c r="E32" s="106"/>
      <c r="F32" s="106"/>
      <c r="G32" s="106"/>
      <c r="H32" s="106"/>
      <c r="I32" s="106"/>
      <c r="J32" s="106"/>
      <c r="K32" s="106"/>
      <c r="L32" s="106"/>
      <c r="M32" s="106"/>
      <c r="N32" s="106"/>
      <c r="O32" s="106"/>
      <c r="P32" s="106"/>
      <c r="Q32" s="107"/>
    </row>
    <row r="33" spans="1:17" s="2" customFormat="1" ht="67.5" customHeight="1" x14ac:dyDescent="0.25">
      <c r="A33" s="248" t="s">
        <v>53</v>
      </c>
      <c r="B33" s="228"/>
      <c r="C33" s="228"/>
      <c r="D33" s="228"/>
      <c r="E33" s="228"/>
      <c r="F33" s="228"/>
      <c r="G33" s="228"/>
      <c r="H33" s="228"/>
      <c r="I33" s="228"/>
      <c r="J33" s="228"/>
      <c r="K33" s="228"/>
      <c r="L33" s="228"/>
      <c r="M33" s="228"/>
      <c r="N33" s="228"/>
      <c r="O33" s="228"/>
      <c r="P33" s="228"/>
      <c r="Q33" s="8"/>
    </row>
    <row r="34" spans="1:17" s="2" customFormat="1" ht="66.75" customHeight="1" x14ac:dyDescent="0.25">
      <c r="A34" s="248" t="s">
        <v>54</v>
      </c>
      <c r="B34" s="228"/>
      <c r="C34" s="228"/>
      <c r="D34" s="228"/>
      <c r="E34" s="228"/>
      <c r="F34" s="228"/>
      <c r="G34" s="228"/>
      <c r="H34" s="228"/>
      <c r="I34" s="228"/>
      <c r="J34" s="228"/>
      <c r="K34" s="228"/>
      <c r="L34" s="228"/>
      <c r="M34" s="228"/>
      <c r="N34" s="228"/>
      <c r="O34" s="228"/>
      <c r="P34" s="228"/>
      <c r="Q34" s="8"/>
    </row>
    <row r="35" spans="1:17" s="2" customFormat="1" ht="50.1" customHeight="1" x14ac:dyDescent="0.25">
      <c r="A35" s="248" t="s">
        <v>50</v>
      </c>
      <c r="B35" s="248"/>
      <c r="C35" s="248"/>
      <c r="D35" s="248"/>
      <c r="E35" s="248"/>
      <c r="F35" s="248"/>
      <c r="G35" s="248"/>
      <c r="H35" s="248"/>
      <c r="I35" s="248"/>
      <c r="J35" s="248"/>
      <c r="K35" s="248"/>
      <c r="L35" s="248"/>
      <c r="M35" s="248"/>
      <c r="N35" s="248"/>
      <c r="O35" s="248"/>
      <c r="P35" s="248"/>
      <c r="Q35" s="8"/>
    </row>
    <row r="36" spans="1:17" s="2" customFormat="1" ht="50.1" customHeight="1" x14ac:dyDescent="0.25">
      <c r="A36" s="248" t="s">
        <v>52</v>
      </c>
      <c r="B36" s="248"/>
      <c r="C36" s="248"/>
      <c r="D36" s="248"/>
      <c r="E36" s="248"/>
      <c r="F36" s="248"/>
      <c r="G36" s="248"/>
      <c r="H36" s="248"/>
      <c r="I36" s="248"/>
      <c r="J36" s="248"/>
      <c r="K36" s="248"/>
      <c r="L36" s="248"/>
      <c r="M36" s="248"/>
      <c r="N36" s="248"/>
      <c r="O36" s="248"/>
      <c r="P36" s="248"/>
      <c r="Q36" s="8"/>
    </row>
    <row r="37" spans="1:17" s="2" customFormat="1" ht="24" customHeight="1" x14ac:dyDescent="0.25">
      <c r="A37" s="248" t="s">
        <v>51</v>
      </c>
      <c r="B37" s="248"/>
      <c r="C37" s="248"/>
      <c r="D37" s="248"/>
      <c r="E37" s="248"/>
      <c r="F37" s="248"/>
      <c r="G37" s="248"/>
      <c r="H37" s="248"/>
      <c r="I37" s="248"/>
      <c r="J37" s="248"/>
      <c r="K37" s="248"/>
      <c r="L37" s="248"/>
      <c r="M37" s="248"/>
      <c r="N37" s="248"/>
      <c r="O37" s="248"/>
      <c r="P37" s="248"/>
      <c r="Q37" s="8"/>
    </row>
    <row r="38" spans="1:17" s="2" customFormat="1" ht="46.5" customHeight="1" x14ac:dyDescent="0.25">
      <c r="A38" s="267" t="s">
        <v>58</v>
      </c>
      <c r="B38" s="267"/>
      <c r="C38" s="267"/>
      <c r="D38" s="267"/>
      <c r="E38" s="267"/>
      <c r="F38" s="267"/>
      <c r="G38" s="267"/>
      <c r="H38" s="267"/>
      <c r="I38" s="267"/>
      <c r="J38" s="267"/>
      <c r="K38" s="267"/>
      <c r="L38" s="267"/>
      <c r="M38" s="267"/>
      <c r="N38" s="267"/>
      <c r="O38" s="267"/>
      <c r="P38" s="267"/>
      <c r="Q38" s="1"/>
    </row>
    <row r="39" spans="1:17" s="2" customFormat="1" ht="50.1" customHeight="1" thickBot="1" x14ac:dyDescent="0.3">
      <c r="A39" s="263"/>
      <c r="B39" s="264"/>
      <c r="C39" s="264"/>
      <c r="D39" s="9"/>
      <c r="E39" s="9"/>
      <c r="F39" s="9"/>
      <c r="G39" s="9"/>
      <c r="H39" s="9"/>
      <c r="I39" s="9"/>
      <c r="J39" s="9"/>
      <c r="K39" s="9"/>
      <c r="L39" s="9"/>
      <c r="M39" s="265"/>
      <c r="N39" s="266"/>
      <c r="O39" s="254"/>
      <c r="P39" s="255"/>
      <c r="Q39" s="256"/>
    </row>
    <row r="40" spans="1:17" ht="18" x14ac:dyDescent="0.25">
      <c r="A40" s="2"/>
      <c r="B40" s="2"/>
      <c r="D40" s="7"/>
      <c r="E40" s="7"/>
      <c r="F40" s="7"/>
      <c r="G40" s="7"/>
      <c r="H40" s="7"/>
      <c r="I40" s="7"/>
      <c r="J40" s="7"/>
      <c r="K40" s="7"/>
      <c r="L40" s="7"/>
      <c r="M40" s="7"/>
      <c r="N40" s="7"/>
      <c r="O40" s="7"/>
      <c r="P40" s="7"/>
      <c r="Q40" s="8"/>
    </row>
    <row r="41" spans="1:17" ht="18" x14ac:dyDescent="0.25">
      <c r="A41" s="2"/>
      <c r="B41" s="2"/>
      <c r="D41" s="7"/>
      <c r="E41" s="7"/>
      <c r="F41" s="7"/>
      <c r="G41" s="7"/>
      <c r="H41" s="7"/>
      <c r="I41" s="7"/>
      <c r="J41" s="7"/>
      <c r="K41" s="7"/>
      <c r="L41" s="7"/>
      <c r="M41" s="7"/>
      <c r="N41" s="7"/>
      <c r="O41" s="7"/>
      <c r="P41" s="7"/>
      <c r="Q41" s="8"/>
    </row>
  </sheetData>
  <mergeCells count="29">
    <mergeCell ref="O39:Q39"/>
    <mergeCell ref="A25:C25"/>
    <mergeCell ref="A26:B26"/>
    <mergeCell ref="A27:B27"/>
    <mergeCell ref="A28:B28"/>
    <mergeCell ref="A30:B31"/>
    <mergeCell ref="A39:C39"/>
    <mergeCell ref="M39:N39"/>
    <mergeCell ref="A35:P35"/>
    <mergeCell ref="C26:C29"/>
    <mergeCell ref="A37:P37"/>
    <mergeCell ref="A38:P38"/>
    <mergeCell ref="A33:P33"/>
    <mergeCell ref="A34:P34"/>
    <mergeCell ref="A1:C1"/>
    <mergeCell ref="A36:P36"/>
    <mergeCell ref="C17:C18"/>
    <mergeCell ref="C19:C20"/>
    <mergeCell ref="A11:B12"/>
    <mergeCell ref="A21:B24"/>
    <mergeCell ref="A13:B14"/>
    <mergeCell ref="A15:B16"/>
    <mergeCell ref="A17:B18"/>
    <mergeCell ref="A19:B20"/>
    <mergeCell ref="A2:B2"/>
    <mergeCell ref="A3:B4"/>
    <mergeCell ref="A5:B7"/>
    <mergeCell ref="A8:B9"/>
    <mergeCell ref="A10:B10"/>
  </mergeCells>
  <pageMargins left="0.19685039370078741" right="0.19685039370078741" top="0.39370078740157483" bottom="0.39370078740157483" header="0.31496062992125984" footer="0.31496062992125984"/>
  <pageSetup paperSize="9" scale="56" fitToHeight="0" orientation="portrait"/>
  <rowBreaks count="1" manualBreakCount="1">
    <brk id="32"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Household update (quote)</vt:lpstr>
      <vt:lpstr>Household update (highlights)</vt:lpstr>
      <vt:lpstr>Household update (data)</vt:lpstr>
      <vt:lpstr>'Household update (data)'!Print_Area</vt:lpstr>
      <vt:lpstr>'Household update (highlights)'!Print_Area</vt:lpstr>
      <vt:lpstr>'Household update (quote)'!Print_Area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Janine Randolph</dc:creator>
  <cp:lastModifiedBy>Poonam Shah</cp:lastModifiedBy>
  <cp:lastPrinted>2019-11-25T10:50:17Z</cp:lastPrinted>
  <dcterms:created xsi:type="dcterms:W3CDTF">2018-01-09T10:18:49Z</dcterms:created>
  <dcterms:modified xsi:type="dcterms:W3CDTF">2019-11-26T09:30:59Z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{09A15027-A09A-451D-91DE-260BD38FFF40}</vt:lpwstr>
  </property>
  <property fmtid="{D5CDD505-2E9C-101B-9397-08002B2CF9AE}" pid="3" name="MSIP_Label_fc17c517-1496-4c3f-bc26-b8cb2602cae4_Enabled">
    <vt:lpwstr>True</vt:lpwstr>
  </property>
  <property fmtid="{D5CDD505-2E9C-101B-9397-08002B2CF9AE}" pid="4" name="MSIP_Label_fc17c517-1496-4c3f-bc26-b8cb2602cae4_SiteId">
    <vt:lpwstr>70e4dd2e-aab7-4c6a-a882-3b6e7a39663e</vt:lpwstr>
  </property>
  <property fmtid="{D5CDD505-2E9C-101B-9397-08002B2CF9AE}" pid="5" name="MSIP_Label_fc17c517-1496-4c3f-bc26-b8cb2602cae4_Owner">
    <vt:lpwstr>janine.randolph@ukfinance.org.uk</vt:lpwstr>
  </property>
  <property fmtid="{D5CDD505-2E9C-101B-9397-08002B2CF9AE}" pid="6" name="MSIP_Label_fc17c517-1496-4c3f-bc26-b8cb2602cae4_SetDate">
    <vt:lpwstr>2019-06-20T15:01:49.9369838Z</vt:lpwstr>
  </property>
  <property fmtid="{D5CDD505-2E9C-101B-9397-08002B2CF9AE}" pid="7" name="MSIP_Label_fc17c517-1496-4c3f-bc26-b8cb2602cae4_Name">
    <vt:lpwstr>Private and Confidential</vt:lpwstr>
  </property>
  <property fmtid="{D5CDD505-2E9C-101B-9397-08002B2CF9AE}" pid="8" name="MSIP_Label_fc17c517-1496-4c3f-bc26-b8cb2602cae4_Application">
    <vt:lpwstr>Microsoft Azure Information Protection</vt:lpwstr>
  </property>
  <property fmtid="{D5CDD505-2E9C-101B-9397-08002B2CF9AE}" pid="9" name="MSIP_Label_fc17c517-1496-4c3f-bc26-b8cb2602cae4_Extended_MSFT_Method">
    <vt:lpwstr>Manual</vt:lpwstr>
  </property>
  <property fmtid="{D5CDD505-2E9C-101B-9397-08002B2CF9AE}" pid="10" name="Sensitivity">
    <vt:lpwstr>Private and Confidential</vt:lpwstr>
  </property>
</Properties>
</file>