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U:\Data &amp; Research\Core Data Reporting\High street banking\"/>
    </mc:Choice>
  </mc:AlternateContent>
  <xr:revisionPtr revIDLastSave="0" documentId="13_ncr:1_{3D78EC7A-584B-4FD6-8724-7A82EBA1CCED}" xr6:coauthVersionLast="32" xr6:coauthVersionMax="32" xr10:uidLastSave="{00000000-0000-0000-0000-000000000000}"/>
  <bookViews>
    <workbookView xWindow="0" yWindow="0" windowWidth="28800" windowHeight="12210" xr2:uid="{78D3265A-E4C2-49AF-9A78-E285C3DF88C5}"/>
  </bookViews>
  <sheets>
    <sheet name="Business update (quote)" sheetId="3" r:id="rId1"/>
    <sheet name="Business update (highlights)" sheetId="1" r:id="rId2"/>
    <sheet name=" Business update (data)" sheetId="2" r:id="rId3"/>
  </sheets>
  <externalReferences>
    <externalReference r:id="rId4"/>
  </externalReferences>
  <definedNames>
    <definedName name="\A">#REF!</definedName>
    <definedName name="\C">#REF!</definedName>
    <definedName name="\F">#REF!</definedName>
    <definedName name="\P">#REF!</definedName>
    <definedName name="\T">#REF!</definedName>
    <definedName name="_Key1" hidden="1">#REF!</definedName>
    <definedName name="_Order1" hidden="1">255</definedName>
    <definedName name="_Order2" hidden="1">255</definedName>
    <definedName name="_PG1">#REF!</definedName>
    <definedName name="_Sort" hidden="1">#REF!</definedName>
    <definedName name="_tab1">#REF!</definedName>
    <definedName name="_tab10">#REF!</definedName>
    <definedName name="_tab2">#REF!</definedName>
    <definedName name="_tab3">#REF!</definedName>
    <definedName name="_tab4">#REF!</definedName>
    <definedName name="_tab5">#REF!</definedName>
    <definedName name="_tab8">#REF!</definedName>
    <definedName name="ALLAPP">#REF!</definedName>
    <definedName name="allapp2">#REF!</definedName>
    <definedName name="ALLAPPNO">#REF!</definedName>
    <definedName name="ALLDATES">#REF!</definedName>
    <definedName name="ALLNET">#REF!</definedName>
    <definedName name="BEGINA">#REF!</definedName>
    <definedName name="BEGINB">#REF!</definedName>
    <definedName name="BEGINC">#REF!</definedName>
    <definedName name="BEGIND">#REF!</definedName>
    <definedName name="BEGINE">#REF!</definedName>
    <definedName name="cardgrowth">OFFSET('[1]growth rates &amp; averages'!$M$153,1,0,COUNTA('[1]growth rates &amp; averages'!$M$1:$M$65536)-1)</definedName>
    <definedName name="cardgrowth2">OFFSET('[1]growth rates &amp; averages'!$M$24,1,0,COUNTA('[1]growth rates &amp; averages'!$M$1:$M$65536)-1)</definedName>
    <definedName name="consumer">#REF!</definedName>
    <definedName name="CRED_MENU">#REF!</definedName>
    <definedName name="DATAMV">#REF!</definedName>
    <definedName name="date">OFFSET('[1]growth rates &amp; averages'!$B$153,1,0,COUNTA('[1]growth rates &amp; averages'!$B$1:$B$65536)-1)</definedName>
    <definedName name="date2">OFFSET('[1]growth rates &amp; averages'!$B$24,1,0,COUNTA('[1]growth rates &amp; averages'!$B$1:$B$65536)-1)</definedName>
    <definedName name="DATES">#REF!</definedName>
    <definedName name="defs">#REF!</definedName>
    <definedName name="FOOTER">#REF!</definedName>
    <definedName name="GRAPH">#REF!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TTER">#REF!</definedName>
    <definedName name="MBBGAPP">#REF!</definedName>
    <definedName name="MBBGNET">#REF!</definedName>
    <definedName name="MC">#REF!</definedName>
    <definedName name="MD">#REF!</definedName>
    <definedName name="ME">#REF!</definedName>
    <definedName name="MENU">#REF!</definedName>
    <definedName name="MF">#REF!</definedName>
    <definedName name="MG">#REF!</definedName>
    <definedName name="MGGBAPPNO">#REF!</definedName>
    <definedName name="MGROSS">#REF!</definedName>
    <definedName name="MJ">#REF!</definedName>
    <definedName name="MK">#REF!</definedName>
    <definedName name="Months">#REF!</definedName>
    <definedName name="MVA">#REF!</definedName>
    <definedName name="MVO">#REF!</definedName>
    <definedName name="noncardgrowth">OFFSET('[1]growth rates &amp; averages'!$N$153,1,0,COUNTA('[1]growth rates &amp; averages'!$N$1:$N$65536)-1)</definedName>
    <definedName name="noncardgrowth2">OFFSET('[1]growth rates &amp; averages'!$N$24,1,0,COUNTA('[1]growth rates &amp; averages'!$N$1:$N$65536)-1)</definedName>
    <definedName name="PRINT">#REF!</definedName>
    <definedName name="_xlnm.Print_Area" localSheetId="2">' Business update (data)'!$A$1:$Q$22</definedName>
    <definedName name="_xlnm.Print_Area" localSheetId="1">'Business update (highlights)'!$A$1:$M$38</definedName>
    <definedName name="_xlnm.Print_Area" localSheetId="0">'Business update (quote)'!$A$1:$M$19</definedName>
    <definedName name="_xlnm.Print_Area">#REF!</definedName>
    <definedName name="_xlnm.Print_Titles">#REF!</definedName>
    <definedName name="PRINT_TITLES_MI">#REF!</definedName>
    <definedName name="PRINTA">#REF!</definedName>
    <definedName name="PRINTB">#REF!</definedName>
    <definedName name="PRINTC">#REF!</definedName>
    <definedName name="PRINTD">#REF!</definedName>
    <definedName name="PRINTE">#REF!</definedName>
    <definedName name="PRT_MENU">#REF!</definedName>
    <definedName name="SUMMARY">#REF!</definedName>
    <definedName name="table9">#REF!</definedName>
    <definedName name="total">OFFSET('[1]growth rates &amp; averages'!$O$24,1,0,COUNTA('[1]growth rates &amp; averages'!$O$1:$O$65536)-1)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3" l="1"/>
  <c r="P9" i="2" l="1"/>
  <c r="L3" i="1" l="1"/>
  <c r="L7" i="1" s="1"/>
  <c r="K37" i="1" l="1"/>
  <c r="K18" i="3" l="1"/>
  <c r="M22" i="2"/>
  <c r="O3" i="2"/>
  <c r="A15" i="3"/>
  <c r="A16" i="3" s="1"/>
  <c r="O9" i="2" l="1"/>
  <c r="N3" i="2"/>
  <c r="N9" i="2" l="1"/>
  <c r="M3" i="2"/>
  <c r="M9" i="2" l="1"/>
  <c r="L3" i="2"/>
  <c r="L9" i="2" l="1"/>
  <c r="K3" i="2"/>
  <c r="K9" i="2" l="1"/>
  <c r="J3" i="2"/>
  <c r="J9" i="2" l="1"/>
  <c r="I3" i="2"/>
  <c r="I9" i="2" l="1"/>
  <c r="H3" i="2"/>
  <c r="H9" i="2" l="1"/>
  <c r="G3" i="2"/>
  <c r="F3" i="2" s="1"/>
  <c r="F9" i="2" l="1"/>
  <c r="G9" i="2"/>
  <c r="E3" i="2"/>
  <c r="E9" i="2" l="1"/>
  <c r="D3" i="2"/>
  <c r="D9" i="2" l="1"/>
  <c r="K34" i="1"/>
  <c r="F34" i="1"/>
  <c r="A2" i="1"/>
  <c r="A2" i="3"/>
  <c r="L8" i="1" l="1"/>
  <c r="L4" i="1"/>
  <c r="M4" i="1"/>
  <c r="M8" i="1" l="1"/>
</calcChain>
</file>

<file path=xl/sharedStrings.xml><?xml version="1.0" encoding="utf-8"?>
<sst xmlns="http://schemas.openxmlformats.org/spreadsheetml/2006/main" count="71" uniqueCount="53">
  <si>
    <t>.</t>
  </si>
  <si>
    <t>Business finance</t>
  </si>
  <si>
    <t xml:space="preserve">Next update: </t>
  </si>
  <si>
    <t>O/S</t>
  </si>
  <si>
    <t>Net</t>
  </si>
  <si>
    <t>Growth</t>
  </si>
  <si>
    <t>High street banks</t>
  </si>
  <si>
    <t>Key data highlights:</t>
  </si>
  <si>
    <t>Loans &amp; overdrafts</t>
  </si>
  <si>
    <t>Business deposits</t>
  </si>
  <si>
    <t>Notes to Editors</t>
  </si>
  <si>
    <r>
      <t xml:space="preserve">Extended data tables are available from our website </t>
    </r>
    <r>
      <rPr>
        <sz val="14"/>
        <color rgb="FF00B6A3"/>
        <rFont val="Arial"/>
        <family val="2"/>
      </rPr>
      <t>www.ukfinance.org.uk/statistics/</t>
    </r>
    <r>
      <rPr>
        <sz val="14"/>
        <color theme="1" tint="0.499984740745262"/>
        <rFont val="Arial"/>
        <family val="2"/>
      </rPr>
      <t xml:space="preserve">
For more information please call the </t>
    </r>
    <r>
      <rPr>
        <sz val="14"/>
        <color rgb="FF00B6A3"/>
        <rFont val="Arial"/>
        <family val="2"/>
      </rPr>
      <t>UK Finance Press Office on 020 7416 6750 or e-mail press@ukfinance.org.uk</t>
    </r>
  </si>
  <si>
    <r>
      <t xml:space="preserve">For more information please call the </t>
    </r>
    <r>
      <rPr>
        <sz val="12"/>
        <color rgb="FF00B6A3"/>
        <rFont val="Arial"/>
        <family val="2"/>
      </rPr>
      <t xml:space="preserve">UK Finance Press Office on 020 7416 6750 or e-mail </t>
    </r>
    <r>
      <rPr>
        <u/>
        <sz val="12"/>
        <color rgb="FF00B6A3"/>
        <rFont val="Arial"/>
        <family val="2"/>
      </rPr>
      <t>press@ukfinance.org.uk</t>
    </r>
    <r>
      <rPr>
        <sz val="12"/>
        <color theme="0" tint="-0.499984740745262"/>
        <rFont val="Arial"/>
        <family val="2"/>
      </rPr>
      <t>.</t>
    </r>
  </si>
  <si>
    <t>Year-on-year percentage changes compare the latest month's figure with the same month's figure in the previous year.</t>
  </si>
  <si>
    <t>Annual 
growth 
rate</t>
  </si>
  <si>
    <t>deposits</t>
  </si>
  <si>
    <t>loans &amp; overdrafts</t>
  </si>
  <si>
    <t>Annual growth rates</t>
  </si>
  <si>
    <t>agriculture, hunting &amp; forestry</t>
  </si>
  <si>
    <t>fishing</t>
  </si>
  <si>
    <t>mining &amp; quarrying</t>
  </si>
  <si>
    <t>manufacturing</t>
  </si>
  <si>
    <t>electricity, gas &amp; water</t>
  </si>
  <si>
    <t>construction</t>
  </si>
  <si>
    <t>wholesale &amp; retail trade</t>
  </si>
  <si>
    <t>accommodation &amp; food services</t>
  </si>
  <si>
    <t>transport, storage &amp; communications</t>
  </si>
  <si>
    <t>real estate &amp; professional services</t>
  </si>
  <si>
    <t>public admin &amp; defence</t>
  </si>
  <si>
    <t>education</t>
  </si>
  <si>
    <t>recreation &amp; personal services</t>
  </si>
  <si>
    <t>lending outstanding</t>
  </si>
  <si>
    <t>annual growth rate</t>
  </si>
  <si>
    <t>health &amp; social work</t>
  </si>
  <si>
    <t>deposits level</t>
  </si>
  <si>
    <t>Data included in this update relate to business conducted with the banking groups of Barclays, Lloyds, HSBC, RBS, Santander UK, TSB and Virgin Money.</t>
  </si>
  <si>
    <t>Annual growth rates are adjusted to exclude the effects of population changes, write-offs, sales/purchases of loan books and reporting definition changes, to reflect underlying economic trends where appropriate and are based on seasonally adjusted data, while all other data series are non-seasonally adjusted.</t>
  </si>
  <si>
    <t>Data series for UK business lending or deposits relate to sterling business only.</t>
  </si>
  <si>
    <t>other financial companies
(£mns)</t>
  </si>
  <si>
    <t>Deposits</t>
  </si>
  <si>
    <t>Loans &amp; overdrafts amounts outstanding</t>
  </si>
  <si>
    <t>Other financial companies covers businesses which are engaged principally in financial activities, e.g. insurance brokers and non-bank credit grantors, but excludes banks and building societies.</t>
  </si>
  <si>
    <t>Sterling loan &amp; overdraft lending amounts outstanding on non-financial business accounts with high street banks</t>
  </si>
  <si>
    <t>Total sterling deposits held in UK non-financial business accounts with high street banks</t>
  </si>
  <si>
    <t>total financial company sectors</t>
  </si>
  <si>
    <t>non-financial companies
(£mns)</t>
  </si>
  <si>
    <t>Data in this update reflect lending and deposit activity conducted by UK large, medium and small businesses with the main high street banks.  This coverage reflects around three-quarters of UK business finance provided by all banks and building societies.</t>
  </si>
  <si>
    <r>
      <rPr>
        <sz val="18"/>
        <color theme="0" tint="-0.499984740745262"/>
        <rFont val="Arial"/>
        <family val="2"/>
      </rPr>
      <t>Commenting on the data,</t>
    </r>
    <r>
      <rPr>
        <sz val="18"/>
        <color rgb="FF00B6A3"/>
        <rFont val="Arial"/>
        <family val="2"/>
      </rPr>
      <t xml:space="preserve"> Stephen Pegge, Managing Director, Commercial Finance at UK Finance </t>
    </r>
    <r>
      <rPr>
        <sz val="18"/>
        <color theme="0" tint="-0.499984740745262"/>
        <rFont val="Arial"/>
        <family val="2"/>
      </rPr>
      <t>said:</t>
    </r>
  </si>
  <si>
    <t xml:space="preserve">Lending to manufacturers grew by 7.4 per cent in the last 12 months, in contrast to a wider 2.1 per cent contraction overall in UK business borrowing.  </t>
  </si>
  <si>
    <t>UK business deposits for non-financial companies grew by 1.5 per cent in the last 12 months.</t>
  </si>
  <si>
    <t xml:space="preserve">“It is encouraging to see net lending to businesses growing for the third consecutive month, with borrowing by non-financial companies increasing by £573m in August.
“Lending to the manufacturing sector continues to grow year on year but overall business borrowing remains subdued, as ongoing economic uncertainty impacts on long-term investment decisions.
“There has also been a further slowdown in the growth of business deposits, suggesting firms are experiencing tighter margins as a result of rising input costs.”
</t>
  </si>
  <si>
    <t>Release date : 26 September 2018</t>
  </si>
  <si>
    <t>UK Finance is the trade association formed on 1 July 2017 to represent the finance and banking industry operating in the UK. It represents almost 300 firms in the UK providing credit, banking, markets and payment-related services. The organisation brings together most of the activities previously carried out by the Asset Based Finance Association, the British Bankers’ Association, the Council of Mortgage Lenders, Financial Fraud Action UK, Payments UK and the UK Cards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</si>
</sst>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 mmm\ yyyy"/>
    <numFmt numFmtId="165" formatCode="0.0%"/>
    <numFmt numFmtId="166" formatCode="[$-809]dd\ mmmm\ yyyy;@"/>
    <numFmt numFmtId="167" formatCode="[$-F800]dddd\,\ mmmm\ dd\,\ yyyy"/>
    <numFmt numFmtId="168" formatCode="&quot;£&quot;#,##0"/>
    <numFmt numFmtId="169" formatCode="mmmm\ yyyy;@"/>
    <numFmt numFmtId="170" formatCode="&quot;£&quot;#,##0.0\ &quot;bn&quot;"/>
    <numFmt numFmtId="171" formatCode="[$-809]dd\ mmmm\ yyyy"/>
  </numFmts>
  <fonts count="51" x14ac:knownFonts="1">
    <font>
      <sz val="11"/>
      <color theme="1"/>
      <name val="Calibri"/>
      <family val="2"/>
      <scheme val="minor"/>
    </font>
    <font>
      <sz val="11"/>
      <color theme="1"/>
      <name val="Calibri"/>
      <family val="2"/>
      <scheme val="minor"/>
    </font>
    <font>
      <sz val="28"/>
      <color rgb="FF00B6A3"/>
      <name val="Arial"/>
      <family val="2"/>
    </font>
    <font>
      <sz val="11"/>
      <color rgb="FF00B6A3"/>
      <name val="Arial"/>
      <family val="2"/>
    </font>
    <font>
      <sz val="11"/>
      <color theme="1"/>
      <name val="Arial"/>
      <family val="2"/>
    </font>
    <font>
      <b/>
      <sz val="14"/>
      <color theme="1" tint="0.499984740745262"/>
      <name val="Arial"/>
      <family val="2"/>
    </font>
    <font>
      <sz val="14"/>
      <color theme="0" tint="-0.499984740745262"/>
      <name val="Arial"/>
      <family val="2"/>
    </font>
    <font>
      <sz val="14"/>
      <color theme="1"/>
      <name val="Arial"/>
      <family val="2"/>
    </font>
    <font>
      <sz val="12"/>
      <name val="Helv"/>
    </font>
    <font>
      <b/>
      <sz val="12"/>
      <color rgb="FF00B6A3"/>
      <name val="Arial"/>
      <family val="2"/>
    </font>
    <font>
      <sz val="14"/>
      <color rgb="FF00B6A3"/>
      <name val="Arial"/>
      <family val="2"/>
    </font>
    <font>
      <sz val="10"/>
      <color theme="1"/>
      <name val="Arial"/>
      <family val="2"/>
    </font>
    <font>
      <sz val="11"/>
      <color theme="1" tint="0.499984740745262"/>
      <name val="Arial"/>
      <family val="2"/>
    </font>
    <font>
      <sz val="8"/>
      <name val="Arial"/>
      <family val="2"/>
    </font>
    <font>
      <sz val="14"/>
      <color theme="1" tint="0.499984740745262"/>
      <name val="Arial"/>
      <family val="2"/>
    </font>
    <font>
      <sz val="11"/>
      <color rgb="FF00CC99"/>
      <name val="Arial"/>
      <family val="2"/>
    </font>
    <font>
      <sz val="9"/>
      <color rgb="FF00B6A3"/>
      <name val="Arial"/>
      <family val="2"/>
    </font>
    <font>
      <sz val="10"/>
      <name val="Arial"/>
      <family val="2"/>
    </font>
    <font>
      <sz val="14"/>
      <color theme="1"/>
      <name val="Calibri"/>
      <family val="2"/>
      <scheme val="minor"/>
    </font>
    <font>
      <sz val="11"/>
      <color rgb="FF00B6A3"/>
      <name val="Calibri"/>
      <family val="2"/>
      <scheme val="minor"/>
    </font>
    <font>
      <b/>
      <sz val="18"/>
      <color theme="0" tint="-0.34998626667073579"/>
      <name val="Arial"/>
      <family val="2"/>
    </font>
    <font>
      <b/>
      <sz val="20"/>
      <color theme="0" tint="-0.34998626667073579"/>
      <name val="Arial"/>
      <family val="2"/>
    </font>
    <font>
      <sz val="11"/>
      <color theme="0" tint="-0.34998626667073579"/>
      <name val="Calibri"/>
      <family val="2"/>
      <scheme val="minor"/>
    </font>
    <font>
      <sz val="11"/>
      <color theme="0" tint="-0.34998626667073579"/>
      <name val="Arial"/>
      <family val="2"/>
    </font>
    <font>
      <sz val="24"/>
      <color rgb="FF00B6A3"/>
      <name val="Arial"/>
      <family val="2"/>
    </font>
    <font>
      <sz val="24"/>
      <color theme="1"/>
      <name val="Calibri"/>
      <family val="2"/>
      <scheme val="minor"/>
    </font>
    <font>
      <b/>
      <sz val="10"/>
      <color theme="0" tint="-0.34998626667073579"/>
      <name val="Arial"/>
      <family val="2"/>
    </font>
    <font>
      <b/>
      <sz val="11"/>
      <color theme="0" tint="-0.34998626667073579"/>
      <name val="Arial"/>
      <family val="2"/>
    </font>
    <font>
      <sz val="16"/>
      <color rgb="FF00B6A3"/>
      <name val="Arial"/>
      <family val="2"/>
    </font>
    <font>
      <sz val="12"/>
      <color theme="1" tint="0.499984740745262"/>
      <name val="Arial"/>
      <family val="2"/>
    </font>
    <font>
      <sz val="12"/>
      <color theme="0" tint="-0.499984740745262"/>
      <name val="Arial"/>
      <family val="2"/>
    </font>
    <font>
      <sz val="12"/>
      <color rgb="FF00B6A3"/>
      <name val="Arial"/>
      <family val="2"/>
    </font>
    <font>
      <u/>
      <sz val="12"/>
      <color rgb="FF00B6A3"/>
      <name val="Arial"/>
      <family val="2"/>
    </font>
    <font>
      <sz val="11"/>
      <color rgb="FFF6B695"/>
      <name val="Arial"/>
      <family val="2"/>
    </font>
    <font>
      <sz val="14"/>
      <color rgb="FFF6B695"/>
      <name val="Arial"/>
      <family val="2"/>
    </font>
    <font>
      <sz val="10"/>
      <name val="Arial"/>
      <family val="2"/>
    </font>
    <font>
      <u/>
      <sz val="9"/>
      <color indexed="12"/>
      <name val="Helv"/>
    </font>
    <font>
      <sz val="11"/>
      <color theme="0" tint="-0.499984740745262"/>
      <name val="Arial"/>
      <family val="2"/>
    </font>
    <font>
      <sz val="20"/>
      <color rgb="FF00B6A3"/>
      <name val="Arial"/>
      <family val="2"/>
    </font>
    <font>
      <sz val="18"/>
      <color theme="1" tint="0.499984740745262"/>
      <name val="Arial"/>
      <family val="2"/>
    </font>
    <font>
      <sz val="18"/>
      <color theme="1"/>
      <name val="Calibri"/>
      <family val="2"/>
      <scheme val="minor"/>
    </font>
    <font>
      <sz val="18"/>
      <color theme="1"/>
      <name val="Arial"/>
      <family val="2"/>
    </font>
    <font>
      <b/>
      <sz val="18"/>
      <color theme="1" tint="0.499984740745262"/>
      <name val="Arial"/>
      <family val="2"/>
    </font>
    <font>
      <sz val="18"/>
      <color theme="0" tint="-0.499984740745262"/>
      <name val="Arial"/>
      <family val="2"/>
    </font>
    <font>
      <sz val="18"/>
      <color rgb="FF00B6A3"/>
      <name val="Arial"/>
      <family val="2"/>
    </font>
    <font>
      <sz val="18"/>
      <color rgb="FF00B6A3"/>
      <name val="Calibri"/>
      <family val="2"/>
      <scheme val="minor"/>
    </font>
    <font>
      <sz val="12"/>
      <color theme="1"/>
      <name val="Arial"/>
      <family val="2"/>
    </font>
    <font>
      <sz val="13"/>
      <color theme="1" tint="0.499984740745262"/>
      <name val="Arial"/>
      <family val="2"/>
    </font>
    <font>
      <sz val="13"/>
      <color theme="1"/>
      <name val="Arial"/>
      <family val="2"/>
    </font>
    <font>
      <b/>
      <sz val="13"/>
      <color theme="1" tint="0.499984740745262"/>
      <name val="Arial"/>
      <family val="2"/>
    </font>
    <font>
      <b/>
      <sz val="13"/>
      <color theme="1"/>
      <name val="Arial"/>
      <family val="2"/>
    </font>
  </fonts>
  <fills count="3">
    <fill>
      <patternFill patternType="none"/>
    </fill>
    <fill>
      <patternFill patternType="gray125"/>
    </fill>
    <fill>
      <patternFill patternType="solid">
        <fgColor rgb="FFE5F8F8"/>
        <bgColor indexed="64"/>
      </patternFill>
    </fill>
  </fills>
  <borders count="6">
    <border>
      <left/>
      <right/>
      <top/>
      <bottom/>
      <diagonal/>
    </border>
    <border>
      <left/>
      <right/>
      <top style="medium">
        <color rgb="FF00B6A3"/>
      </top>
      <bottom/>
      <diagonal/>
    </border>
    <border>
      <left/>
      <right/>
      <top/>
      <bottom style="medium">
        <color rgb="FF00B6A3"/>
      </bottom>
      <diagonal/>
    </border>
    <border>
      <left/>
      <right/>
      <top style="thin">
        <color rgb="FF00CC99"/>
      </top>
      <bottom/>
      <diagonal/>
    </border>
    <border>
      <left/>
      <right/>
      <top/>
      <bottom style="thin">
        <color rgb="FF00B6A3"/>
      </bottom>
      <diagonal/>
    </border>
    <border>
      <left/>
      <right/>
      <top style="thin">
        <color rgb="FF00B6A3"/>
      </top>
      <bottom/>
      <diagonal/>
    </border>
  </borders>
  <cellStyleXfs count="5">
    <xf numFmtId="0" fontId="0" fillId="0" borderId="0"/>
    <xf numFmtId="9" fontId="1" fillId="0" borderId="0" applyFont="0" applyFill="0" applyBorder="0" applyAlignment="0" applyProtection="0"/>
    <xf numFmtId="0" fontId="8" fillId="0" borderId="0"/>
    <xf numFmtId="0" fontId="35" fillId="0" borderId="0"/>
    <xf numFmtId="0" fontId="36" fillId="0" borderId="0" applyNumberFormat="0" applyFill="0" applyBorder="0" applyAlignment="0" applyProtection="0">
      <alignment vertical="top"/>
      <protection locked="0"/>
    </xf>
  </cellStyleXfs>
  <cellXfs count="183">
    <xf numFmtId="0" fontId="0" fillId="0" borderId="0" xfId="0"/>
    <xf numFmtId="0" fontId="4" fillId="0" borderId="0" xfId="0" applyFont="1"/>
    <xf numFmtId="0" fontId="5" fillId="0" borderId="1" xfId="0" applyFont="1" applyBorder="1" applyAlignment="1">
      <alignment horizontal="center" vertical="top"/>
    </xf>
    <xf numFmtId="0" fontId="7" fillId="0" borderId="0" xfId="0" applyFont="1"/>
    <xf numFmtId="0" fontId="4" fillId="0" borderId="0" xfId="0" applyFont="1" applyAlignment="1">
      <alignment horizontal="right"/>
    </xf>
    <xf numFmtId="0" fontId="7" fillId="0" borderId="0" xfId="0" applyFont="1" applyAlignment="1"/>
    <xf numFmtId="0" fontId="4" fillId="0" borderId="0" xfId="0" applyFont="1" applyAlignment="1">
      <alignment horizontal="center" vertical="center"/>
    </xf>
    <xf numFmtId="3" fontId="13" fillId="0" borderId="0" xfId="2" applyNumberFormat="1" applyFont="1" applyBorder="1" applyAlignment="1" applyProtection="1">
      <alignment horizontal="right" vertical="center"/>
    </xf>
    <xf numFmtId="0" fontId="4" fillId="0" borderId="0" xfId="0" applyFont="1" applyFill="1" applyBorder="1" applyAlignment="1">
      <alignment horizontal="right" vertical="center"/>
    </xf>
    <xf numFmtId="165" fontId="11" fillId="0" borderId="0" xfId="1" applyNumberFormat="1" applyFont="1" applyBorder="1" applyAlignment="1">
      <alignment vertical="center"/>
    </xf>
    <xf numFmtId="0" fontId="4" fillId="0" borderId="0" xfId="0" applyFont="1" applyBorder="1"/>
    <xf numFmtId="0" fontId="4" fillId="0" borderId="1" xfId="0" applyFont="1" applyFill="1" applyBorder="1" applyAlignment="1">
      <alignment horizontal="right" vertical="center"/>
    </xf>
    <xf numFmtId="0" fontId="4" fillId="0" borderId="0" xfId="0" applyFont="1" applyBorder="1" applyAlignment="1"/>
    <xf numFmtId="0" fontId="7" fillId="0" borderId="2" xfId="0" applyFont="1" applyBorder="1"/>
    <xf numFmtId="0" fontId="4" fillId="0" borderId="0" xfId="0" applyFont="1" applyBorder="1" applyAlignment="1">
      <alignment horizontal="right"/>
    </xf>
    <xf numFmtId="0" fontId="16" fillId="0" borderId="5" xfId="0" applyFont="1" applyBorder="1" applyAlignment="1">
      <alignment horizontal="right" wrapText="1"/>
    </xf>
    <xf numFmtId="0" fontId="16" fillId="0" borderId="5" xfId="0" applyFont="1" applyBorder="1" applyAlignment="1">
      <alignment horizontal="center" wrapText="1"/>
    </xf>
    <xf numFmtId="0" fontId="16" fillId="0" borderId="3" xfId="0" applyFont="1" applyBorder="1" applyAlignment="1">
      <alignment horizontal="center" wrapText="1"/>
    </xf>
    <xf numFmtId="0" fontId="7" fillId="0" borderId="0" xfId="0" applyFont="1" applyBorder="1" applyAlignment="1"/>
    <xf numFmtId="0" fontId="10" fillId="0" borderId="0" xfId="0" applyFont="1" applyBorder="1" applyAlignment="1">
      <alignment horizontal="right"/>
    </xf>
    <xf numFmtId="0" fontId="4" fillId="0" borderId="2" xfId="0" applyFont="1" applyBorder="1"/>
    <xf numFmtId="0" fontId="4" fillId="0" borderId="2" xfId="0" applyFont="1" applyBorder="1" applyAlignment="1">
      <alignment horizontal="right"/>
    </xf>
    <xf numFmtId="0" fontId="15" fillId="0" borderId="2" xfId="0" applyFont="1" applyBorder="1" applyAlignment="1">
      <alignment horizontal="right"/>
    </xf>
    <xf numFmtId="0" fontId="6" fillId="0" borderId="1" xfId="0" applyFont="1" applyFill="1" applyBorder="1" applyAlignment="1">
      <alignment vertical="center" wrapText="1"/>
    </xf>
    <xf numFmtId="0" fontId="4" fillId="0" borderId="1" xfId="0" applyFont="1" applyBorder="1" applyAlignment="1">
      <alignment vertical="center" wrapText="1"/>
    </xf>
    <xf numFmtId="3" fontId="17" fillId="0" borderId="0" xfId="2" applyNumberFormat="1" applyFont="1" applyBorder="1" applyAlignment="1" applyProtection="1">
      <alignment horizontal="right" vertical="center"/>
    </xf>
    <xf numFmtId="165" fontId="11" fillId="0" borderId="4" xfId="1" applyNumberFormat="1" applyFont="1" applyBorder="1" applyAlignment="1">
      <alignment vertical="center"/>
    </xf>
    <xf numFmtId="0" fontId="16" fillId="0" borderId="0" xfId="0" applyFont="1" applyBorder="1" applyAlignment="1">
      <alignment horizontal="right" wrapText="1"/>
    </xf>
    <xf numFmtId="0" fontId="2" fillId="0" borderId="0" xfId="0" applyFont="1" applyAlignment="1">
      <alignment vertical="center"/>
    </xf>
    <xf numFmtId="0" fontId="3" fillId="0" borderId="0" xfId="0" applyFont="1" applyAlignment="1"/>
    <xf numFmtId="0" fontId="11" fillId="0" borderId="4" xfId="0" applyFont="1" applyBorder="1" applyAlignment="1">
      <alignment vertical="center" wrapText="1"/>
    </xf>
    <xf numFmtId="0" fontId="0" fillId="0" borderId="4" xfId="0" applyBorder="1" applyAlignment="1">
      <alignment horizontal="right"/>
    </xf>
    <xf numFmtId="0" fontId="22" fillId="0" borderId="5" xfId="0" applyFont="1" applyBorder="1" applyAlignment="1"/>
    <xf numFmtId="0" fontId="3" fillId="0" borderId="0" xfId="0" applyFont="1" applyBorder="1" applyAlignment="1">
      <alignment horizontal="right" vertical="center" wrapText="1"/>
    </xf>
    <xf numFmtId="0" fontId="23" fillId="0" borderId="0" xfId="0" applyFont="1" applyBorder="1" applyAlignment="1">
      <alignment horizontal="right" vertical="center" wrapText="1"/>
    </xf>
    <xf numFmtId="0" fontId="22" fillId="0" borderId="0" xfId="0" applyFont="1" applyAlignment="1">
      <alignment horizontal="right" vertical="center" wrapText="1"/>
    </xf>
    <xf numFmtId="0" fontId="22" fillId="0" borderId="4" xfId="0" applyFont="1" applyBorder="1" applyAlignment="1">
      <alignment horizontal="right" vertical="center" wrapText="1"/>
    </xf>
    <xf numFmtId="168" fontId="0" fillId="0" borderId="4" xfId="0" applyNumberFormat="1" applyBorder="1" applyAlignment="1">
      <alignment horizontal="right"/>
    </xf>
    <xf numFmtId="0" fontId="0" fillId="0" borderId="4" xfId="0" applyBorder="1" applyAlignment="1">
      <alignment horizontal="right" vertical="center"/>
    </xf>
    <xf numFmtId="0" fontId="22" fillId="0" borderId="4" xfId="0" applyFont="1" applyBorder="1" applyAlignment="1">
      <alignment horizontal="right" vertical="center" wrapText="1"/>
    </xf>
    <xf numFmtId="165" fontId="10" fillId="0" borderId="4" xfId="1" applyNumberFormat="1" applyFont="1" applyBorder="1" applyAlignment="1">
      <alignment horizontal="right" vertical="center"/>
    </xf>
    <xf numFmtId="0" fontId="22" fillId="0" borderId="0" xfId="0" applyFont="1" applyBorder="1" applyAlignment="1">
      <alignment horizontal="right" vertical="center" wrapText="1"/>
    </xf>
    <xf numFmtId="0" fontId="2" fillId="0" borderId="2" xfId="0" applyFont="1" applyBorder="1" applyAlignment="1">
      <alignment vertical="center"/>
    </xf>
    <xf numFmtId="164" fontId="9" fillId="0" borderId="5" xfId="2" applyNumberFormat="1" applyFont="1" applyBorder="1" applyAlignment="1" applyProtection="1">
      <alignment horizontal="center" wrapText="1"/>
    </xf>
    <xf numFmtId="0" fontId="3" fillId="0" borderId="5" xfId="0" applyFont="1" applyBorder="1" applyAlignment="1">
      <alignment horizontal="right"/>
    </xf>
    <xf numFmtId="165" fontId="4" fillId="0" borderId="5" xfId="1" applyNumberFormat="1" applyFont="1" applyBorder="1" applyAlignment="1">
      <alignment horizontal="right" vertical="center"/>
    </xf>
    <xf numFmtId="3" fontId="17" fillId="2" borderId="0" xfId="2" applyNumberFormat="1" applyFont="1" applyFill="1" applyBorder="1" applyAlignment="1" applyProtection="1">
      <alignment horizontal="right" vertical="center"/>
    </xf>
    <xf numFmtId="165" fontId="11" fillId="2" borderId="4" xfId="1" applyNumberFormat="1" applyFont="1" applyFill="1" applyBorder="1" applyAlignment="1">
      <alignment vertical="center"/>
    </xf>
    <xf numFmtId="0" fontId="11" fillId="2" borderId="0" xfId="0" applyFont="1" applyFill="1" applyBorder="1" applyAlignment="1">
      <alignment horizontal="right" vertical="center"/>
    </xf>
    <xf numFmtId="0" fontId="11" fillId="2" borderId="4" xfId="0" applyFont="1" applyFill="1" applyBorder="1" applyAlignment="1">
      <alignment horizontal="right" vertical="center"/>
    </xf>
    <xf numFmtId="165" fontId="3" fillId="0" borderId="0" xfId="1" applyNumberFormat="1" applyFont="1" applyBorder="1" applyAlignment="1">
      <alignment horizontal="right" vertical="center" wrapText="1"/>
    </xf>
    <xf numFmtId="0" fontId="23" fillId="0" borderId="0" xfId="0" applyFont="1" applyBorder="1" applyAlignment="1">
      <alignment horizontal="right" vertical="center" wrapText="1"/>
    </xf>
    <xf numFmtId="0" fontId="4" fillId="0" borderId="5" xfId="0" applyFont="1" applyBorder="1" applyAlignment="1">
      <alignment horizontal="right"/>
    </xf>
    <xf numFmtId="0" fontId="10" fillId="0" borderId="0" xfId="0" applyFont="1" applyBorder="1" applyAlignment="1">
      <alignment wrapText="1"/>
    </xf>
    <xf numFmtId="0" fontId="11" fillId="0" borderId="0" xfId="0" applyFont="1" applyFill="1" applyBorder="1" applyAlignment="1">
      <alignment horizontal="right" vertical="center"/>
    </xf>
    <xf numFmtId="17" fontId="26" fillId="0" borderId="1" xfId="2" applyNumberFormat="1" applyFont="1" applyFill="1" applyBorder="1" applyAlignment="1" applyProtection="1">
      <alignment horizontal="right" wrapText="1"/>
    </xf>
    <xf numFmtId="0" fontId="27" fillId="0" borderId="1" xfId="0" applyFont="1" applyFill="1" applyBorder="1" applyAlignment="1">
      <alignment horizontal="right" vertical="center"/>
    </xf>
    <xf numFmtId="0" fontId="4" fillId="0" borderId="1" xfId="0" applyFont="1" applyBorder="1" applyAlignment="1">
      <alignment horizontal="right" vertical="center" wrapText="1"/>
    </xf>
    <xf numFmtId="0" fontId="4" fillId="0" borderId="0" xfId="0" applyFont="1" applyBorder="1" applyAlignment="1">
      <alignment horizontal="right" vertical="center" wrapText="1"/>
    </xf>
    <xf numFmtId="169" fontId="24" fillId="0" borderId="2" xfId="0" applyNumberFormat="1" applyFont="1" applyBorder="1" applyAlignment="1">
      <alignment horizontal="right" vertical="center"/>
    </xf>
    <xf numFmtId="169" fontId="25" fillId="0" borderId="2" xfId="0" applyNumberFormat="1" applyFont="1" applyBorder="1" applyAlignment="1">
      <alignment horizontal="right" vertical="center"/>
    </xf>
    <xf numFmtId="0" fontId="0" fillId="0" borderId="2" xfId="0" applyBorder="1" applyAlignment="1">
      <alignment horizontal="right"/>
    </xf>
    <xf numFmtId="165" fontId="11" fillId="0" borderId="0" xfId="1" applyNumberFormat="1" applyFont="1" applyFill="1" applyBorder="1" applyAlignment="1">
      <alignment vertical="center"/>
    </xf>
    <xf numFmtId="0" fontId="28" fillId="0" borderId="2" xfId="0" applyFont="1" applyBorder="1" applyAlignment="1">
      <alignment vertical="center"/>
    </xf>
    <xf numFmtId="0" fontId="28" fillId="0" borderId="2" xfId="0" applyFont="1" applyBorder="1" applyAlignment="1"/>
    <xf numFmtId="0" fontId="19" fillId="0" borderId="2" xfId="0" applyFont="1" applyBorder="1" applyAlignment="1"/>
    <xf numFmtId="0" fontId="4" fillId="0" borderId="0" xfId="0" applyFont="1" applyBorder="1" applyAlignment="1">
      <alignment horizontal="right"/>
    </xf>
    <xf numFmtId="0" fontId="4" fillId="0" borderId="0" xfId="0" applyFont="1" applyBorder="1" applyAlignment="1">
      <alignment vertical="center"/>
    </xf>
    <xf numFmtId="0" fontId="4" fillId="0" borderId="0" xfId="0" applyFont="1" applyAlignment="1">
      <alignment vertical="center"/>
    </xf>
    <xf numFmtId="0" fontId="0" fillId="0" borderId="2" xfId="0" applyBorder="1" applyAlignment="1"/>
    <xf numFmtId="0" fontId="0" fillId="0" borderId="0" xfId="0" applyAlignment="1">
      <alignment horizontal="right" vertical="center" wrapText="1"/>
    </xf>
    <xf numFmtId="0" fontId="15" fillId="0" borderId="0" xfId="0" applyFont="1" applyBorder="1" applyAlignment="1">
      <alignment horizontal="right"/>
    </xf>
    <xf numFmtId="0" fontId="29" fillId="0" borderId="0" xfId="0" applyFont="1" applyBorder="1" applyAlignment="1">
      <alignment horizontal="right" vertical="top"/>
    </xf>
    <xf numFmtId="0" fontId="0" fillId="0" borderId="0" xfId="0" applyAlignment="1"/>
    <xf numFmtId="0" fontId="15" fillId="0" borderId="0" xfId="0" applyFont="1" applyBorder="1" applyAlignment="1">
      <alignment horizontal="right" vertical="center"/>
    </xf>
    <xf numFmtId="0" fontId="4" fillId="0" borderId="0" xfId="0" applyFont="1" applyBorder="1" applyAlignment="1">
      <alignment horizontal="right" vertical="center"/>
    </xf>
    <xf numFmtId="0" fontId="29" fillId="0" borderId="0" xfId="0" applyFont="1" applyBorder="1" applyAlignment="1">
      <alignment vertical="top"/>
    </xf>
    <xf numFmtId="0" fontId="4" fillId="0" borderId="0" xfId="0" applyFont="1" applyBorder="1" applyAlignment="1">
      <alignment horizontal="right" vertical="top"/>
    </xf>
    <xf numFmtId="0" fontId="4" fillId="0" borderId="0" xfId="0" applyFont="1" applyAlignment="1">
      <alignment vertical="top"/>
    </xf>
    <xf numFmtId="0" fontId="4" fillId="0" borderId="0" xfId="0" applyFont="1" applyBorder="1" applyAlignment="1">
      <alignment horizontal="right"/>
    </xf>
    <xf numFmtId="0" fontId="11" fillId="0" borderId="0" xfId="0" applyFont="1" applyBorder="1" applyAlignment="1">
      <alignment vertical="center" wrapText="1"/>
    </xf>
    <xf numFmtId="0" fontId="4" fillId="0" borderId="0" xfId="0" applyFont="1" applyBorder="1" applyAlignment="1">
      <alignment horizontal="right"/>
    </xf>
    <xf numFmtId="0" fontId="4" fillId="0" borderId="5" xfId="0" applyFont="1" applyBorder="1"/>
    <xf numFmtId="0" fontId="15" fillId="0" borderId="5" xfId="0" applyFont="1" applyBorder="1" applyAlignment="1">
      <alignment horizontal="right"/>
    </xf>
    <xf numFmtId="0" fontId="3" fillId="0" borderId="0" xfId="0" applyFont="1" applyBorder="1"/>
    <xf numFmtId="0" fontId="33" fillId="0" borderId="0" xfId="0" applyFont="1" applyBorder="1"/>
    <xf numFmtId="0" fontId="10" fillId="0" borderId="0" xfId="0" applyFont="1" applyBorder="1" applyAlignment="1">
      <alignment vertical="top"/>
    </xf>
    <xf numFmtId="0" fontId="34" fillId="0" borderId="0" xfId="0" applyFont="1" applyBorder="1"/>
    <xf numFmtId="0" fontId="10" fillId="0" borderId="0" xfId="0" applyFont="1" applyBorder="1"/>
    <xf numFmtId="3" fontId="4" fillId="0" borderId="0" xfId="0" applyNumberFormat="1" applyFont="1"/>
    <xf numFmtId="3" fontId="17" fillId="0" borderId="5" xfId="2" applyNumberFormat="1" applyFont="1" applyBorder="1" applyAlignment="1" applyProtection="1">
      <alignment horizontal="right" vertical="center"/>
    </xf>
    <xf numFmtId="3" fontId="17" fillId="2" borderId="5" xfId="2" applyNumberFormat="1" applyFont="1" applyFill="1" applyBorder="1" applyAlignment="1" applyProtection="1">
      <alignment horizontal="right" vertical="center"/>
    </xf>
    <xf numFmtId="0" fontId="11" fillId="2" borderId="5" xfId="0" applyFont="1" applyFill="1" applyBorder="1" applyAlignment="1">
      <alignment horizontal="right" vertical="center"/>
    </xf>
    <xf numFmtId="0" fontId="4" fillId="0" borderId="5" xfId="0" applyFont="1" applyBorder="1" applyAlignment="1"/>
    <xf numFmtId="0" fontId="20" fillId="0" borderId="5" xfId="0" applyFont="1" applyFill="1" applyBorder="1" applyAlignment="1">
      <alignment wrapText="1"/>
    </xf>
    <xf numFmtId="0" fontId="0" fillId="0" borderId="5" xfId="0" applyBorder="1" applyAlignment="1">
      <alignment horizontal="right" vertical="center" wrapText="1"/>
    </xf>
    <xf numFmtId="0" fontId="11" fillId="0" borderId="5" xfId="0" applyFont="1" applyFill="1" applyBorder="1" applyAlignment="1">
      <alignment horizontal="right" vertical="center"/>
    </xf>
    <xf numFmtId="17" fontId="26" fillId="0" borderId="5" xfId="2" applyNumberFormat="1" applyFont="1" applyFill="1" applyBorder="1" applyAlignment="1" applyProtection="1">
      <alignment horizontal="right" wrapText="1"/>
    </xf>
    <xf numFmtId="0" fontId="41" fillId="0" borderId="0" xfId="0" applyFont="1" applyBorder="1" applyAlignment="1">
      <alignment vertical="center" wrapText="1"/>
    </xf>
    <xf numFmtId="0" fontId="42" fillId="0" borderId="0" xfId="0" applyFont="1" applyBorder="1" applyAlignment="1">
      <alignment horizontal="center" vertical="center"/>
    </xf>
    <xf numFmtId="0" fontId="42" fillId="0" borderId="0" xfId="0" applyFont="1" applyBorder="1" applyAlignment="1">
      <alignment horizontal="center" vertical="top"/>
    </xf>
    <xf numFmtId="0" fontId="43" fillId="0" borderId="0" xfId="0" applyFont="1" applyFill="1" applyBorder="1" applyAlignment="1">
      <alignment vertical="center" wrapText="1"/>
    </xf>
    <xf numFmtId="164" fontId="44" fillId="0" borderId="0" xfId="2" applyNumberFormat="1" applyFont="1" applyBorder="1" applyAlignment="1" applyProtection="1">
      <alignment horizontal="left" vertical="center" wrapText="1"/>
    </xf>
    <xf numFmtId="0" fontId="47" fillId="0" borderId="0" xfId="0" applyFont="1" applyBorder="1" applyAlignment="1">
      <alignment horizontal="left" vertical="center"/>
    </xf>
    <xf numFmtId="0" fontId="48" fillId="0" borderId="0" xfId="0" applyFont="1" applyBorder="1"/>
    <xf numFmtId="170" fontId="47" fillId="0" borderId="0" xfId="0" applyNumberFormat="1" applyFont="1" applyBorder="1" applyAlignment="1">
      <alignment horizontal="right"/>
    </xf>
    <xf numFmtId="165" fontId="47" fillId="0" borderId="0" xfId="0" applyNumberFormat="1" applyFont="1" applyBorder="1" applyAlignment="1">
      <alignment horizontal="right"/>
    </xf>
    <xf numFmtId="0" fontId="47" fillId="0" borderId="0" xfId="0" applyFont="1" applyAlignment="1">
      <alignment horizontal="right"/>
    </xf>
    <xf numFmtId="0" fontId="47" fillId="0" borderId="0" xfId="0" applyFont="1" applyBorder="1"/>
    <xf numFmtId="0" fontId="47" fillId="0" borderId="0" xfId="0" applyFont="1" applyBorder="1" applyAlignment="1">
      <alignment horizontal="right"/>
    </xf>
    <xf numFmtId="0" fontId="49" fillId="0" borderId="0" xfId="0" applyFont="1" applyBorder="1" applyAlignment="1">
      <alignment horizontal="left" vertical="center"/>
    </xf>
    <xf numFmtId="0" fontId="50" fillId="0" borderId="0" xfId="0" applyFont="1" applyBorder="1"/>
    <xf numFmtId="170" fontId="49" fillId="0" borderId="0" xfId="0" applyNumberFormat="1" applyFont="1" applyBorder="1" applyAlignment="1">
      <alignment horizontal="right"/>
    </xf>
    <xf numFmtId="0" fontId="49" fillId="0" borderId="0" xfId="0" applyFont="1" applyBorder="1" applyAlignment="1">
      <alignment horizontal="right"/>
    </xf>
    <xf numFmtId="0" fontId="49" fillId="0" borderId="0" xfId="0" applyFont="1" applyBorder="1"/>
    <xf numFmtId="0" fontId="6" fillId="0" borderId="0" xfId="0" applyFont="1" applyFill="1" applyBorder="1" applyAlignment="1">
      <alignment vertical="center" wrapText="1"/>
    </xf>
    <xf numFmtId="0" fontId="0" fillId="0" borderId="0" xfId="0" applyAlignment="1">
      <alignment vertical="center" wrapText="1"/>
    </xf>
    <xf numFmtId="0" fontId="30" fillId="0" borderId="0" xfId="0"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167" fontId="10" fillId="0" borderId="0" xfId="0" applyNumberFormat="1" applyFont="1" applyBorder="1" applyAlignment="1">
      <alignment horizontal="right"/>
    </xf>
    <xf numFmtId="0" fontId="0" fillId="0" borderId="0" xfId="0" applyBorder="1" applyAlignment="1">
      <alignment horizontal="right"/>
    </xf>
    <xf numFmtId="0" fontId="0" fillId="0" borderId="0" xfId="0" applyBorder="1" applyAlignment="1"/>
    <xf numFmtId="0" fontId="39" fillId="0" borderId="0" xfId="0" applyFont="1" applyBorder="1" applyAlignment="1">
      <alignment vertical="center" wrapText="1"/>
    </xf>
    <xf numFmtId="0" fontId="40" fillId="0" borderId="0" xfId="0" applyFont="1" applyAlignment="1"/>
    <xf numFmtId="0" fontId="44" fillId="0" borderId="0" xfId="0" applyFont="1" applyBorder="1" applyAlignment="1">
      <alignment horizontal="left" vertical="center" wrapText="1"/>
    </xf>
    <xf numFmtId="0" fontId="40" fillId="0" borderId="0" xfId="0" applyFont="1" applyAlignment="1">
      <alignment vertical="center" wrapText="1"/>
    </xf>
    <xf numFmtId="0" fontId="14" fillId="0" borderId="1" xfId="0" applyFont="1" applyBorder="1" applyAlignment="1">
      <alignment horizontal="left" vertical="center"/>
    </xf>
    <xf numFmtId="0" fontId="18" fillId="0" borderId="1" xfId="0" applyFont="1" applyBorder="1" applyAlignment="1">
      <alignment horizontal="left" vertical="center"/>
    </xf>
    <xf numFmtId="169" fontId="2" fillId="0" borderId="2" xfId="0" applyNumberFormat="1" applyFont="1" applyBorder="1" applyAlignment="1">
      <alignment vertical="center"/>
    </xf>
    <xf numFmtId="0" fontId="43" fillId="0" borderId="0" xfId="0" applyFont="1" applyFill="1" applyBorder="1" applyAlignment="1">
      <alignment vertical="center" wrapText="1"/>
    </xf>
    <xf numFmtId="0" fontId="0" fillId="0" borderId="0" xfId="0" applyFont="1" applyAlignment="1">
      <alignment vertical="top" wrapText="1"/>
    </xf>
    <xf numFmtId="0" fontId="0" fillId="0" borderId="0" xfId="0" applyFont="1" applyAlignment="1">
      <alignment vertical="top"/>
    </xf>
    <xf numFmtId="0" fontId="44" fillId="0" borderId="0" xfId="0" applyFont="1" applyBorder="1" applyAlignment="1">
      <alignment vertical="center"/>
    </xf>
    <xf numFmtId="0" fontId="45" fillId="0" borderId="0" xfId="0" applyFont="1" applyAlignment="1"/>
    <xf numFmtId="0" fontId="38" fillId="0" borderId="0" xfId="0" applyFont="1" applyBorder="1" applyAlignment="1">
      <alignment horizontal="left" vertical="center" wrapText="1"/>
    </xf>
    <xf numFmtId="167" fontId="10" fillId="0" borderId="1" xfId="0" applyNumberFormat="1" applyFont="1" applyBorder="1" applyAlignment="1">
      <alignment horizontal="right"/>
    </xf>
    <xf numFmtId="170" fontId="10" fillId="0" borderId="0" xfId="0" applyNumberFormat="1" applyFont="1" applyBorder="1" applyAlignment="1">
      <alignment horizontal="right" vertical="center"/>
    </xf>
    <xf numFmtId="170" fontId="0" fillId="0" borderId="0" xfId="0" applyNumberFormat="1" applyAlignment="1">
      <alignment horizontal="right"/>
    </xf>
    <xf numFmtId="170" fontId="0" fillId="0" borderId="0" xfId="0" applyNumberFormat="1" applyBorder="1" applyAlignment="1">
      <alignment horizontal="right"/>
    </xf>
    <xf numFmtId="0" fontId="10" fillId="0" borderId="0" xfId="0" applyFont="1" applyAlignment="1">
      <alignment horizontal="left" vertical="center" wrapText="1"/>
    </xf>
    <xf numFmtId="0" fontId="10" fillId="0" borderId="0" xfId="0" applyFont="1" applyAlignment="1">
      <alignment wrapText="1"/>
    </xf>
    <xf numFmtId="0" fontId="46" fillId="0" borderId="0" xfId="0" applyFont="1" applyBorder="1" applyAlignment="1">
      <alignment vertical="center" wrapText="1"/>
    </xf>
    <xf numFmtId="0" fontId="23" fillId="0" borderId="0" xfId="0" applyFont="1" applyBorder="1" applyAlignment="1">
      <alignment horizontal="right" vertical="center" wrapText="1"/>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0" fontId="4" fillId="0" borderId="0" xfId="0" applyFont="1" applyBorder="1" applyAlignment="1">
      <alignment horizontal="right"/>
    </xf>
    <xf numFmtId="0" fontId="0" fillId="0" borderId="0" xfId="0" applyAlignment="1">
      <alignment horizontal="right"/>
    </xf>
    <xf numFmtId="0" fontId="11" fillId="0" borderId="0" xfId="0" applyFont="1" applyBorder="1" applyAlignment="1">
      <alignment wrapText="1"/>
    </xf>
    <xf numFmtId="165" fontId="10" fillId="0" borderId="0" xfId="1" applyNumberFormat="1"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21" fillId="0" borderId="5" xfId="0" applyFont="1" applyFill="1" applyBorder="1" applyAlignment="1"/>
    <xf numFmtId="0" fontId="0" fillId="0" borderId="5" xfId="0" applyBorder="1" applyAlignment="1"/>
    <xf numFmtId="0" fontId="21" fillId="0" borderId="0" xfId="0" applyFont="1" applyFill="1" applyBorder="1" applyAlignment="1"/>
    <xf numFmtId="0" fontId="0" fillId="0" borderId="0" xfId="0"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wrapText="1"/>
    </xf>
    <xf numFmtId="0" fontId="10" fillId="0" borderId="2" xfId="0" applyFont="1" applyBorder="1" applyAlignment="1">
      <alignment wrapText="1"/>
    </xf>
    <xf numFmtId="171" fontId="28" fillId="0" borderId="2" xfId="0" applyNumberFormat="1" applyFont="1" applyBorder="1" applyAlignment="1">
      <alignment horizontal="left" vertical="center"/>
    </xf>
    <xf numFmtId="171" fontId="0" fillId="0" borderId="2" xfId="0" applyNumberFormat="1" applyBorder="1" applyAlignment="1">
      <alignment horizontal="left"/>
    </xf>
    <xf numFmtId="0" fontId="6" fillId="0" borderId="0" xfId="0" applyFont="1" applyFill="1" applyBorder="1" applyAlignment="1">
      <alignment wrapText="1"/>
    </xf>
    <xf numFmtId="0" fontId="4" fillId="0" borderId="0" xfId="0" applyFont="1" applyBorder="1" applyAlignment="1"/>
    <xf numFmtId="0" fontId="6" fillId="0" borderId="0" xfId="0" applyFont="1" applyFill="1" applyBorder="1" applyAlignment="1">
      <alignment horizontal="left" wrapText="1"/>
    </xf>
    <xf numFmtId="0" fontId="4" fillId="0" borderId="0" xfId="0" applyFont="1" applyBorder="1" applyAlignment="1">
      <alignment horizontal="left"/>
    </xf>
    <xf numFmtId="0" fontId="6" fillId="0" borderId="1" xfId="0" applyFont="1" applyFill="1" applyBorder="1" applyAlignment="1">
      <alignment wrapText="1"/>
    </xf>
    <xf numFmtId="0" fontId="4" fillId="0" borderId="1" xfId="0" applyFont="1" applyBorder="1" applyAlignment="1"/>
    <xf numFmtId="0" fontId="12" fillId="0" borderId="5" xfId="0" applyFont="1" applyBorder="1" applyAlignment="1">
      <alignment horizontal="right" vertical="center" wrapText="1"/>
    </xf>
    <xf numFmtId="0" fontId="12" fillId="0" borderId="0" xfId="0" applyFont="1" applyBorder="1" applyAlignment="1">
      <alignment horizontal="right" vertical="center" wrapText="1"/>
    </xf>
    <xf numFmtId="0" fontId="0" fillId="0" borderId="0" xfId="0" applyAlignment="1">
      <alignment horizontal="right" vertical="center" wrapText="1"/>
    </xf>
    <xf numFmtId="0" fontId="0" fillId="0" borderId="4" xfId="0" applyBorder="1" applyAlignment="1"/>
    <xf numFmtId="0" fontId="37" fillId="0" borderId="0" xfId="0" applyFont="1" applyFill="1" applyBorder="1" applyAlignment="1">
      <alignment horizontal="right" vertical="center" wrapText="1"/>
    </xf>
    <xf numFmtId="0" fontId="37" fillId="0" borderId="4" xfId="0" applyFont="1" applyFill="1" applyBorder="1" applyAlignment="1">
      <alignment horizontal="right" vertical="center" wrapText="1"/>
    </xf>
    <xf numFmtId="0" fontId="20" fillId="0" borderId="1" xfId="0" applyFont="1" applyFill="1" applyBorder="1" applyAlignment="1">
      <alignment wrapText="1"/>
    </xf>
    <xf numFmtId="0" fontId="0" fillId="0" borderId="1" xfId="0" applyBorder="1" applyAlignment="1"/>
    <xf numFmtId="166" fontId="10" fillId="0" borderId="2" xfId="0" applyNumberFormat="1" applyFont="1" applyBorder="1" applyAlignment="1">
      <alignment horizontal="center" vertical="center"/>
    </xf>
    <xf numFmtId="166" fontId="3" fillId="0" borderId="2" xfId="0" applyNumberFormat="1" applyFont="1" applyBorder="1" applyAlignment="1"/>
    <xf numFmtId="0" fontId="0" fillId="0" borderId="2" xfId="0" applyBorder="1" applyAlignment="1"/>
    <xf numFmtId="0" fontId="6" fillId="0" borderId="2" xfId="0" applyFont="1" applyFill="1" applyBorder="1" applyAlignment="1">
      <alignment vertical="top" wrapText="1"/>
    </xf>
    <xf numFmtId="0" fontId="6" fillId="0" borderId="2" xfId="0" applyFont="1" applyFill="1" applyBorder="1" applyAlignment="1">
      <alignment wrapText="1"/>
    </xf>
    <xf numFmtId="0" fontId="10" fillId="0" borderId="2" xfId="0" applyFont="1" applyBorder="1" applyAlignment="1">
      <alignment horizontal="center" vertical="center"/>
    </xf>
    <xf numFmtId="0" fontId="3" fillId="0" borderId="2" xfId="0" applyFont="1" applyBorder="1" applyAlignment="1"/>
    <xf numFmtId="0" fontId="0" fillId="0" borderId="0" xfId="0" applyAlignment="1"/>
  </cellXfs>
  <cellStyles count="5">
    <cellStyle name="Hyperlink 2" xfId="4" xr:uid="{4A117F7B-F5BD-484B-9782-C47A0D0B58F8}"/>
    <cellStyle name="Normal" xfId="0" builtinId="0"/>
    <cellStyle name="Normal 2" xfId="3" xr:uid="{F713891F-8BBB-4CD5-946A-F3C082B1B3E5}"/>
    <cellStyle name="Normal_BBA01-#301533-v1-MSR_-_Mortgage_Data" xfId="2" xr:uid="{BB0EEF16-013E-40DB-B89C-5FAEFA72D182}"/>
    <cellStyle name="Percent" xfId="1" builtinId="5"/>
  </cellStyles>
  <dxfs count="0"/>
  <tableStyles count="0" defaultTableStyle="TableStyleMedium2" defaultPivotStyle="PivotStyleLight16"/>
  <colors>
    <mruColors>
      <color rgb="FF00B6A3"/>
      <color rgb="FFF6B695"/>
      <color rgb="FF333344"/>
      <color rgb="FFE5F8F8"/>
      <color rgb="FFCCF0F1"/>
      <color rgb="FF808080"/>
      <color rgb="FF6C7FBE"/>
      <color rgb="FFE967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63226467809886"/>
          <c:y val="0.14239496714824773"/>
          <c:w val="0.80349676984532215"/>
          <c:h val="0.66167266376597766"/>
        </c:manualLayout>
      </c:layout>
      <c:barChart>
        <c:barDir val="col"/>
        <c:grouping val="clustered"/>
        <c:varyColors val="0"/>
        <c:ser>
          <c:idx val="0"/>
          <c:order val="0"/>
          <c:tx>
            <c:v>High St banks</c:v>
          </c:tx>
          <c:spPr>
            <a:solidFill>
              <a:srgbClr val="00B6A3"/>
            </a:solidFill>
            <a:ln>
              <a:solidFill>
                <a:srgbClr val="00B6A3"/>
              </a:solidFill>
            </a:ln>
            <a:effectLst/>
          </c:spPr>
          <c:invertIfNegative val="0"/>
          <c:cat>
            <c:numLit>
              <c:formatCode>General</c:formatCode>
              <c:ptCount val="25"/>
              <c:pt idx="0">
                <c:v>42583</c:v>
              </c:pt>
              <c:pt idx="1">
                <c:v>42614</c:v>
              </c:pt>
              <c:pt idx="2">
                <c:v>42644</c:v>
              </c:pt>
              <c:pt idx="3">
                <c:v>42675</c:v>
              </c:pt>
              <c:pt idx="4">
                <c:v>42705</c:v>
              </c:pt>
              <c:pt idx="5">
                <c:v>42736</c:v>
              </c:pt>
              <c:pt idx="6">
                <c:v>42767</c:v>
              </c:pt>
              <c:pt idx="7">
                <c:v>42795</c:v>
              </c:pt>
              <c:pt idx="8">
                <c:v>42826</c:v>
              </c:pt>
              <c:pt idx="9">
                <c:v>42856</c:v>
              </c:pt>
              <c:pt idx="10">
                <c:v>42887</c:v>
              </c:pt>
              <c:pt idx="11">
                <c:v>42917</c:v>
              </c:pt>
              <c:pt idx="12">
                <c:v>42948</c:v>
              </c:pt>
              <c:pt idx="13">
                <c:v>42979</c:v>
              </c:pt>
              <c:pt idx="14">
                <c:v>43009</c:v>
              </c:pt>
              <c:pt idx="15">
                <c:v>43040</c:v>
              </c:pt>
              <c:pt idx="16">
                <c:v>43070</c:v>
              </c:pt>
              <c:pt idx="17">
                <c:v>43101</c:v>
              </c:pt>
              <c:pt idx="18">
                <c:v>43132</c:v>
              </c:pt>
              <c:pt idx="19">
                <c:v>43160</c:v>
              </c:pt>
              <c:pt idx="20">
                <c:v>43191</c:v>
              </c:pt>
              <c:pt idx="21">
                <c:v>43221</c:v>
              </c:pt>
              <c:pt idx="22">
                <c:v>43252</c:v>
              </c:pt>
              <c:pt idx="23">
                <c:v>43282</c:v>
              </c:pt>
              <c:pt idx="24">
                <c:v>43313</c:v>
              </c:pt>
            </c:numLit>
          </c:cat>
          <c:val>
            <c:numLit>
              <c:formatCode>General</c:formatCode>
              <c:ptCount val="25"/>
              <c:pt idx="0">
                <c:v>335169.10100000002</c:v>
              </c:pt>
              <c:pt idx="1">
                <c:v>337189.36300000001</c:v>
              </c:pt>
              <c:pt idx="2">
                <c:v>339583.22100000002</c:v>
              </c:pt>
              <c:pt idx="3">
                <c:v>339664.50300000003</c:v>
              </c:pt>
              <c:pt idx="4">
                <c:v>342116.65700000001</c:v>
              </c:pt>
              <c:pt idx="5">
                <c:v>334330.48200000002</c:v>
              </c:pt>
              <c:pt idx="6">
                <c:v>334148.15000000002</c:v>
              </c:pt>
              <c:pt idx="7">
                <c:v>343037.391</c:v>
              </c:pt>
              <c:pt idx="8">
                <c:v>338862.42</c:v>
              </c:pt>
              <c:pt idx="9">
                <c:v>350000.89299999998</c:v>
              </c:pt>
              <c:pt idx="10">
                <c:v>358148.81800000003</c:v>
              </c:pt>
              <c:pt idx="11">
                <c:v>357667.56</c:v>
              </c:pt>
              <c:pt idx="12">
                <c:v>362430.65</c:v>
              </c:pt>
              <c:pt idx="13">
                <c:v>362865.59100000001</c:v>
              </c:pt>
              <c:pt idx="14">
                <c:v>365669.68900000001</c:v>
              </c:pt>
              <c:pt idx="15">
                <c:v>371973.179</c:v>
              </c:pt>
              <c:pt idx="16">
                <c:v>369092.02899999998</c:v>
              </c:pt>
              <c:pt idx="17">
                <c:v>363881.86200000002</c:v>
              </c:pt>
              <c:pt idx="18">
                <c:v>363499.60800000001</c:v>
              </c:pt>
              <c:pt idx="19">
                <c:v>362149.23300000001</c:v>
              </c:pt>
              <c:pt idx="20">
                <c:v>361283.36700000003</c:v>
              </c:pt>
              <c:pt idx="21">
                <c:v>368173.43800000002</c:v>
              </c:pt>
              <c:pt idx="22">
                <c:v>373452.54599999997</c:v>
              </c:pt>
              <c:pt idx="23">
                <c:v>371735.63500000001</c:v>
              </c:pt>
              <c:pt idx="24">
                <c:v>375066.14299999998</c:v>
              </c:pt>
            </c:numLit>
          </c:val>
          <c:extLst>
            <c:ext xmlns:c16="http://schemas.microsoft.com/office/drawing/2014/chart" uri="{C3380CC4-5D6E-409C-BE32-E72D297353CC}">
              <c16:uniqueId val="{00000000-D13B-40D9-A29A-A4D2D8C1DE52}"/>
            </c:ext>
          </c:extLst>
        </c:ser>
        <c:dLbls>
          <c:showLegendKey val="0"/>
          <c:showVal val="0"/>
          <c:showCatName val="0"/>
          <c:showSerName val="0"/>
          <c:showPercent val="0"/>
          <c:showBubbleSize val="0"/>
        </c:dLbls>
        <c:gapWidth val="100"/>
        <c:axId val="608996512"/>
        <c:axId val="609000776"/>
      </c:barChart>
      <c:cat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max val="370000"/>
          <c:min val="30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20000"/>
        <c:min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82581256178309"/>
          <c:y val="0.14239496714824773"/>
          <c:w val="0.79730322196163816"/>
          <c:h val="0.71520994866081511"/>
        </c:manualLayout>
      </c:layout>
      <c:barChart>
        <c:barDir val="col"/>
        <c:grouping val="clustered"/>
        <c:varyColors val="0"/>
        <c:ser>
          <c:idx val="0"/>
          <c:order val="0"/>
          <c:tx>
            <c:v>High St banks</c:v>
          </c:tx>
          <c:spPr>
            <a:solidFill>
              <a:srgbClr val="00B6A3"/>
            </a:solidFill>
            <a:ln>
              <a:solidFill>
                <a:srgbClr val="00B6A3"/>
              </a:solidFill>
            </a:ln>
            <a:effectLst/>
          </c:spPr>
          <c:invertIfNegative val="0"/>
          <c:cat>
            <c:numLit>
              <c:formatCode>General</c:formatCode>
              <c:ptCount val="25"/>
              <c:pt idx="0">
                <c:v>42583</c:v>
              </c:pt>
              <c:pt idx="1">
                <c:v>42614</c:v>
              </c:pt>
              <c:pt idx="2">
                <c:v>42644</c:v>
              </c:pt>
              <c:pt idx="3">
                <c:v>42675</c:v>
              </c:pt>
              <c:pt idx="4">
                <c:v>42705</c:v>
              </c:pt>
              <c:pt idx="5">
                <c:v>42736</c:v>
              </c:pt>
              <c:pt idx="6">
                <c:v>42767</c:v>
              </c:pt>
              <c:pt idx="7">
                <c:v>42795</c:v>
              </c:pt>
              <c:pt idx="8">
                <c:v>42826</c:v>
              </c:pt>
              <c:pt idx="9">
                <c:v>42856</c:v>
              </c:pt>
              <c:pt idx="10">
                <c:v>42887</c:v>
              </c:pt>
              <c:pt idx="11">
                <c:v>42917</c:v>
              </c:pt>
              <c:pt idx="12">
                <c:v>42948</c:v>
              </c:pt>
              <c:pt idx="13">
                <c:v>42979</c:v>
              </c:pt>
              <c:pt idx="14">
                <c:v>43009</c:v>
              </c:pt>
              <c:pt idx="15">
                <c:v>43040</c:v>
              </c:pt>
              <c:pt idx="16">
                <c:v>43070</c:v>
              </c:pt>
              <c:pt idx="17">
                <c:v>43101</c:v>
              </c:pt>
              <c:pt idx="18">
                <c:v>43132</c:v>
              </c:pt>
              <c:pt idx="19">
                <c:v>43160</c:v>
              </c:pt>
              <c:pt idx="20">
                <c:v>43191</c:v>
              </c:pt>
              <c:pt idx="21">
                <c:v>43221</c:v>
              </c:pt>
              <c:pt idx="22">
                <c:v>43252</c:v>
              </c:pt>
              <c:pt idx="23">
                <c:v>43282</c:v>
              </c:pt>
              <c:pt idx="24">
                <c:v>43313</c:v>
              </c:pt>
            </c:numLit>
          </c:cat>
          <c:val>
            <c:numLit>
              <c:formatCode>General</c:formatCode>
              <c:ptCount val="25"/>
              <c:pt idx="0">
                <c:v>264641.04100000003</c:v>
              </c:pt>
              <c:pt idx="1">
                <c:v>264365.23700000002</c:v>
              </c:pt>
              <c:pt idx="2">
                <c:v>265779.58899999998</c:v>
              </c:pt>
              <c:pt idx="3">
                <c:v>264560.70500000002</c:v>
              </c:pt>
              <c:pt idx="4">
                <c:v>261773.04699999999</c:v>
              </c:pt>
              <c:pt idx="5">
                <c:v>265161.51500000001</c:v>
              </c:pt>
              <c:pt idx="6">
                <c:v>263546.20199999999</c:v>
              </c:pt>
              <c:pt idx="7">
                <c:v>266865.32299999997</c:v>
              </c:pt>
              <c:pt idx="8">
                <c:v>266278.516</c:v>
              </c:pt>
              <c:pt idx="9">
                <c:v>266301.30200000003</c:v>
              </c:pt>
              <c:pt idx="10">
                <c:v>265644.75199999998</c:v>
              </c:pt>
              <c:pt idx="11">
                <c:v>264946.55699999997</c:v>
              </c:pt>
              <c:pt idx="12">
                <c:v>263957.05200000003</c:v>
              </c:pt>
              <c:pt idx="13">
                <c:v>269770.99699999997</c:v>
              </c:pt>
              <c:pt idx="14">
                <c:v>268174.34999999998</c:v>
              </c:pt>
              <c:pt idx="15">
                <c:v>267404.46000000002</c:v>
              </c:pt>
              <c:pt idx="16">
                <c:v>265276.38799999998</c:v>
              </c:pt>
              <c:pt idx="17">
                <c:v>263931.00699999998</c:v>
              </c:pt>
              <c:pt idx="18">
                <c:v>265098.99</c:v>
              </c:pt>
              <c:pt idx="19">
                <c:v>268739.14799999999</c:v>
              </c:pt>
              <c:pt idx="20">
                <c:v>264775.48</c:v>
              </c:pt>
              <c:pt idx="21">
                <c:v>263635.91200000001</c:v>
              </c:pt>
              <c:pt idx="22">
                <c:v>263787.17700000003</c:v>
              </c:pt>
              <c:pt idx="23">
                <c:v>263317.728</c:v>
              </c:pt>
              <c:pt idx="24">
                <c:v>263890.92300000001</c:v>
              </c:pt>
            </c:numLit>
          </c:val>
          <c:extLst>
            <c:ext xmlns:c16="http://schemas.microsoft.com/office/drawing/2014/chart" uri="{C3380CC4-5D6E-409C-BE32-E72D297353CC}">
              <c16:uniqueId val="{00000000-EBCE-4674-B45C-1317E69F6225}"/>
            </c:ext>
          </c:extLst>
        </c:ser>
        <c:dLbls>
          <c:showLegendKey val="0"/>
          <c:showVal val="0"/>
          <c:showCatName val="0"/>
          <c:showSerName val="0"/>
          <c:showPercent val="0"/>
          <c:showBubbleSize val="0"/>
        </c:dLbls>
        <c:gapWidth val="100"/>
        <c:axId val="608996512"/>
        <c:axId val="609000776"/>
      </c:barChart>
      <c:cat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max val="270000"/>
          <c:min val="25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1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12064121337263E-2"/>
          <c:y val="0.14239496714824773"/>
          <c:w val="0.87450821256304456"/>
          <c:h val="0.76874723355565255"/>
        </c:manualLayout>
      </c:layout>
      <c:lineChart>
        <c:grouping val="standard"/>
        <c:varyColors val="0"/>
        <c:ser>
          <c:idx val="1"/>
          <c:order val="0"/>
          <c:tx>
            <c:v>lending</c:v>
          </c:tx>
          <c:spPr>
            <a:ln w="28575" cap="rnd">
              <a:solidFill>
                <a:srgbClr val="F6B695"/>
              </a:solidFill>
              <a:round/>
            </a:ln>
            <a:effectLst/>
          </c:spPr>
          <c:marker>
            <c:symbol val="none"/>
          </c:marker>
          <c:cat>
            <c:numLit>
              <c:formatCode>General</c:formatCode>
              <c:ptCount val="25"/>
              <c:pt idx="0">
                <c:v>42583</c:v>
              </c:pt>
              <c:pt idx="1">
                <c:v>42614</c:v>
              </c:pt>
              <c:pt idx="2">
                <c:v>42644</c:v>
              </c:pt>
              <c:pt idx="3">
                <c:v>42675</c:v>
              </c:pt>
              <c:pt idx="4">
                <c:v>42705</c:v>
              </c:pt>
              <c:pt idx="5">
                <c:v>42736</c:v>
              </c:pt>
              <c:pt idx="6">
                <c:v>42767</c:v>
              </c:pt>
              <c:pt idx="7">
                <c:v>42795</c:v>
              </c:pt>
              <c:pt idx="8">
                <c:v>42826</c:v>
              </c:pt>
              <c:pt idx="9">
                <c:v>42856</c:v>
              </c:pt>
              <c:pt idx="10">
                <c:v>42887</c:v>
              </c:pt>
              <c:pt idx="11">
                <c:v>42917</c:v>
              </c:pt>
              <c:pt idx="12">
                <c:v>42948</c:v>
              </c:pt>
              <c:pt idx="13">
                <c:v>42979</c:v>
              </c:pt>
              <c:pt idx="14">
                <c:v>43009</c:v>
              </c:pt>
              <c:pt idx="15">
                <c:v>43040</c:v>
              </c:pt>
              <c:pt idx="16">
                <c:v>43070</c:v>
              </c:pt>
              <c:pt idx="17">
                <c:v>43101</c:v>
              </c:pt>
              <c:pt idx="18">
                <c:v>43132</c:v>
              </c:pt>
              <c:pt idx="19">
                <c:v>43160</c:v>
              </c:pt>
              <c:pt idx="20">
                <c:v>43191</c:v>
              </c:pt>
              <c:pt idx="21">
                <c:v>43221</c:v>
              </c:pt>
              <c:pt idx="22">
                <c:v>43252</c:v>
              </c:pt>
              <c:pt idx="23">
                <c:v>43282</c:v>
              </c:pt>
              <c:pt idx="24">
                <c:v>43313</c:v>
              </c:pt>
            </c:numLit>
          </c:cat>
          <c:val>
            <c:numLit>
              <c:formatCode>General</c:formatCode>
              <c:ptCount val="25"/>
              <c:pt idx="0">
                <c:v>1.862786559781715E-2</c:v>
              </c:pt>
              <c:pt idx="1">
                <c:v>2.6658389065371324E-2</c:v>
              </c:pt>
              <c:pt idx="2">
                <c:v>3.0390738100699144E-2</c:v>
              </c:pt>
              <c:pt idx="3">
                <c:v>2.4249334141826617E-2</c:v>
              </c:pt>
              <c:pt idx="4">
                <c:v>2.3476991597249697E-2</c:v>
              </c:pt>
              <c:pt idx="5">
                <c:v>2.1251746309369768E-2</c:v>
              </c:pt>
              <c:pt idx="6">
                <c:v>8.8785854231661077E-3</c:v>
              </c:pt>
              <c:pt idx="7">
                <c:v>3.5805811913241614E-2</c:v>
              </c:pt>
              <c:pt idx="8">
                <c:v>2.9283781987257562E-2</c:v>
              </c:pt>
              <c:pt idx="9">
                <c:v>2.7952792448309172E-2</c:v>
              </c:pt>
              <c:pt idx="10">
                <c:v>3.0547221145439396E-2</c:v>
              </c:pt>
              <c:pt idx="11">
                <c:v>2.0759239214727554E-2</c:v>
              </c:pt>
              <c:pt idx="12">
                <c:v>1.9394149534001981E-2</c:v>
              </c:pt>
              <c:pt idx="13">
                <c:v>1.9886590193839204E-2</c:v>
              </c:pt>
              <c:pt idx="14">
                <c:v>7.1102311172512866E-3</c:v>
              </c:pt>
              <c:pt idx="15">
                <c:v>5.9859076642103659E-3</c:v>
              </c:pt>
              <c:pt idx="16">
                <c:v>1.046507303405253E-2</c:v>
              </c:pt>
              <c:pt idx="17">
                <c:v>-1.0313064814340911E-2</c:v>
              </c:pt>
              <c:pt idx="18">
                <c:v>5.0674625562876496E-3</c:v>
              </c:pt>
              <c:pt idx="19">
                <c:v>3.2362498914146887E-3</c:v>
              </c:pt>
              <c:pt idx="20">
                <c:v>-1.6929176852292782E-2</c:v>
              </c:pt>
              <c:pt idx="21">
                <c:v>-2.6117355083801974E-2</c:v>
              </c:pt>
              <c:pt idx="22">
                <c:v>-1.8679223043838733E-2</c:v>
              </c:pt>
              <c:pt idx="23">
                <c:v>-2.2169047846422041E-2</c:v>
              </c:pt>
              <c:pt idx="24">
                <c:v>-2.1324080692126102E-2</c:v>
              </c:pt>
            </c:numLit>
          </c:val>
          <c:smooth val="0"/>
          <c:extLst>
            <c:ext xmlns:c16="http://schemas.microsoft.com/office/drawing/2014/chart" uri="{C3380CC4-5D6E-409C-BE32-E72D297353CC}">
              <c16:uniqueId val="{00000001-9F11-4B7F-A451-F2A2C63DC557}"/>
            </c:ext>
          </c:extLst>
        </c:ser>
        <c:ser>
          <c:idx val="3"/>
          <c:order val="1"/>
          <c:tx>
            <c:v>deposits</c:v>
          </c:tx>
          <c:spPr>
            <a:ln w="28575" cap="rnd">
              <a:solidFill>
                <a:srgbClr val="00B6A3"/>
              </a:solidFill>
              <a:round/>
            </a:ln>
            <a:effectLst/>
          </c:spPr>
          <c:marker>
            <c:symbol val="none"/>
          </c:marker>
          <c:cat>
            <c:numLit>
              <c:formatCode>General</c:formatCode>
              <c:ptCount val="25"/>
              <c:pt idx="0">
                <c:v>42583</c:v>
              </c:pt>
              <c:pt idx="1">
                <c:v>42614</c:v>
              </c:pt>
              <c:pt idx="2">
                <c:v>42644</c:v>
              </c:pt>
              <c:pt idx="3">
                <c:v>42675</c:v>
              </c:pt>
              <c:pt idx="4">
                <c:v>42705</c:v>
              </c:pt>
              <c:pt idx="5">
                <c:v>42736</c:v>
              </c:pt>
              <c:pt idx="6">
                <c:v>42767</c:v>
              </c:pt>
              <c:pt idx="7">
                <c:v>42795</c:v>
              </c:pt>
              <c:pt idx="8">
                <c:v>42826</c:v>
              </c:pt>
              <c:pt idx="9">
                <c:v>42856</c:v>
              </c:pt>
              <c:pt idx="10">
                <c:v>42887</c:v>
              </c:pt>
              <c:pt idx="11">
                <c:v>42917</c:v>
              </c:pt>
              <c:pt idx="12">
                <c:v>42948</c:v>
              </c:pt>
              <c:pt idx="13">
                <c:v>42979</c:v>
              </c:pt>
              <c:pt idx="14">
                <c:v>43009</c:v>
              </c:pt>
              <c:pt idx="15">
                <c:v>43040</c:v>
              </c:pt>
              <c:pt idx="16">
                <c:v>43070</c:v>
              </c:pt>
              <c:pt idx="17">
                <c:v>43101</c:v>
              </c:pt>
              <c:pt idx="18">
                <c:v>43132</c:v>
              </c:pt>
              <c:pt idx="19">
                <c:v>43160</c:v>
              </c:pt>
              <c:pt idx="20">
                <c:v>43191</c:v>
              </c:pt>
              <c:pt idx="21">
                <c:v>43221</c:v>
              </c:pt>
              <c:pt idx="22">
                <c:v>43252</c:v>
              </c:pt>
              <c:pt idx="23">
                <c:v>43282</c:v>
              </c:pt>
              <c:pt idx="24">
                <c:v>43313</c:v>
              </c:pt>
            </c:numLit>
          </c:cat>
          <c:val>
            <c:numLit>
              <c:formatCode>General</c:formatCode>
              <c:ptCount val="25"/>
              <c:pt idx="0">
                <c:v>3.7663114115812135E-2</c:v>
              </c:pt>
              <c:pt idx="1">
                <c:v>4.5976422711936804E-2</c:v>
              </c:pt>
              <c:pt idx="2">
                <c:v>3.9915821697904086E-2</c:v>
              </c:pt>
              <c:pt idx="3">
                <c:v>2.7584941176185929E-2</c:v>
              </c:pt>
              <c:pt idx="4">
                <c:v>3.2804780893163965E-2</c:v>
              </c:pt>
              <c:pt idx="5">
                <c:v>2.9706092466771583E-2</c:v>
              </c:pt>
              <c:pt idx="6">
                <c:v>4.0243992689193764E-2</c:v>
              </c:pt>
              <c:pt idx="7">
                <c:v>4.2401967417409869E-2</c:v>
              </c:pt>
              <c:pt idx="8">
                <c:v>4.3112331917389612E-2</c:v>
              </c:pt>
              <c:pt idx="9">
                <c:v>6.0902951840354547E-2</c:v>
              </c:pt>
              <c:pt idx="10">
                <c:v>6.1085386894133897E-2</c:v>
              </c:pt>
              <c:pt idx="11">
                <c:v>7.4592528900583099E-2</c:v>
              </c:pt>
              <c:pt idx="12">
                <c:v>8.2164856848235379E-2</c:v>
              </c:pt>
              <c:pt idx="13">
                <c:v>5.7655153631676281E-2</c:v>
              </c:pt>
              <c:pt idx="14">
                <c:v>5.8443102938234182E-2</c:v>
              </c:pt>
              <c:pt idx="15">
                <c:v>7.6435510862023159E-2</c:v>
              </c:pt>
              <c:pt idx="16">
                <c:v>6.0571881560382845E-2</c:v>
              </c:pt>
              <c:pt idx="17">
                <c:v>6.6301429722449345E-2</c:v>
              </c:pt>
              <c:pt idx="18">
                <c:v>6.5750721686999691E-2</c:v>
              </c:pt>
              <c:pt idx="19">
                <c:v>3.4063576979035393E-2</c:v>
              </c:pt>
              <c:pt idx="20">
                <c:v>4.4037051017680406E-2</c:v>
              </c:pt>
              <c:pt idx="21">
                <c:v>3.0769603385750743E-2</c:v>
              </c:pt>
              <c:pt idx="22">
                <c:v>2.2603692039935952E-2</c:v>
              </c:pt>
              <c:pt idx="23">
                <c:v>1.924553328098666E-2</c:v>
              </c:pt>
              <c:pt idx="24">
                <c:v>1.5120140881406341E-2</c:v>
              </c:pt>
            </c:numLit>
          </c:val>
          <c:smooth val="0"/>
          <c:extLst>
            <c:ext xmlns:c16="http://schemas.microsoft.com/office/drawing/2014/chart" uri="{C3380CC4-5D6E-409C-BE32-E72D297353CC}">
              <c16:uniqueId val="{00000003-9F11-4B7F-A451-F2A2C63DC557}"/>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11206</xdr:colOff>
      <xdr:row>1</xdr:row>
      <xdr:rowOff>6093</xdr:rowOff>
    </xdr:to>
    <xdr:pic>
      <xdr:nvPicPr>
        <xdr:cNvPr id="4" name="Picture 3">
          <a:extLst>
            <a:ext uri="{FF2B5EF4-FFF2-40B4-BE49-F238E27FC236}">
              <a16:creationId xmlns:a16="http://schemas.microsoft.com/office/drawing/2014/main" id="{4F982204-75C5-4826-814C-850670762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116235" cy="2919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105834</xdr:colOff>
      <xdr:row>6</xdr:row>
      <xdr:rowOff>142328</xdr:rowOff>
    </xdr:from>
    <xdr:to>
      <xdr:col>9</xdr:col>
      <xdr:colOff>313765</xdr:colOff>
      <xdr:row>9</xdr:row>
      <xdr:rowOff>110915</xdr:rowOff>
    </xdr:to>
    <xdr:graphicFrame macro="">
      <xdr:nvGraphicFramePr>
        <xdr:cNvPr id="10" name="Chart 9">
          <a:extLst>
            <a:ext uri="{FF2B5EF4-FFF2-40B4-BE49-F238E27FC236}">
              <a16:creationId xmlns:a16="http://schemas.microsoft.com/office/drawing/2014/main" id="{8FE744DA-8B0F-4200-99D1-2D57BC33A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105834</xdr:colOff>
      <xdr:row>2</xdr:row>
      <xdr:rowOff>175174</xdr:rowOff>
    </xdr:from>
    <xdr:to>
      <xdr:col>9</xdr:col>
      <xdr:colOff>313765</xdr:colOff>
      <xdr:row>5</xdr:row>
      <xdr:rowOff>89750</xdr:rowOff>
    </xdr:to>
    <xdr:graphicFrame macro="">
      <xdr:nvGraphicFramePr>
        <xdr:cNvPr id="11" name="Chart 10">
          <a:extLst>
            <a:ext uri="{FF2B5EF4-FFF2-40B4-BE49-F238E27FC236}">
              <a16:creationId xmlns:a16="http://schemas.microsoft.com/office/drawing/2014/main" id="{3079C17C-D94E-4B2E-99A7-36544EB31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43794</xdr:colOff>
      <xdr:row>11</xdr:row>
      <xdr:rowOff>0</xdr:rowOff>
    </xdr:from>
    <xdr:to>
      <xdr:col>10</xdr:col>
      <xdr:colOff>1204310</xdr:colOff>
      <xdr:row>14</xdr:row>
      <xdr:rowOff>472054</xdr:rowOff>
    </xdr:to>
    <xdr:graphicFrame macro="">
      <xdr:nvGraphicFramePr>
        <xdr:cNvPr id="5" name="Chart 4">
          <a:extLst>
            <a:ext uri="{FF2B5EF4-FFF2-40B4-BE49-F238E27FC236}">
              <a16:creationId xmlns:a16="http://schemas.microsoft.com/office/drawing/2014/main" id="{EE4531CA-EE76-456F-BB2E-B402C5FB3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13</xdr:col>
      <xdr:colOff>32844</xdr:colOff>
      <xdr:row>1</xdr:row>
      <xdr:rowOff>3828</xdr:rowOff>
    </xdr:to>
    <xdr:pic>
      <xdr:nvPicPr>
        <xdr:cNvPr id="6" name="Picture 5">
          <a:extLst>
            <a:ext uri="{FF2B5EF4-FFF2-40B4-BE49-F238E27FC236}">
              <a16:creationId xmlns:a16="http://schemas.microsoft.com/office/drawing/2014/main" id="{1BD90713-F744-4FCE-8646-27B58E8860F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1090603" cy="2916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xdr:row>
      <xdr:rowOff>18481</xdr:rowOff>
    </xdr:to>
    <xdr:pic>
      <xdr:nvPicPr>
        <xdr:cNvPr id="2" name="Picture 1">
          <a:extLst>
            <a:ext uri="{FF2B5EF4-FFF2-40B4-BE49-F238E27FC236}">
              <a16:creationId xmlns:a16="http://schemas.microsoft.com/office/drawing/2014/main" id="{B658F53D-8913-4219-AE06-DA2C14B17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863917" cy="3119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tats\NEW%20DAWN\MSR%20-%20Monthly%20Statistics%20Release\BBA01-%23301420-v1-MSR_-_Consumer_Credit_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 table SA"/>
      <sheetName val="Consumer table NSA"/>
      <sheetName val=" DATA INPUT SA"/>
      <sheetName val="DATA INPUT NSA"/>
      <sheetName val="growth rates &amp; averages"/>
      <sheetName val="growth rate chart"/>
      <sheetName val="card chart"/>
      <sheetName val="loan chart"/>
      <sheetName val="growth rate long run"/>
      <sheetName val="card write off chart"/>
      <sheetName val="total card v hsb chart"/>
      <sheetName val="Card spending &amp; repayments"/>
      <sheetName val="outstanding chart"/>
      <sheetName val="percentage chart"/>
      <sheetName val="break adj stocks"/>
      <sheetName val="gross loan chart"/>
      <sheetName val="outstanding chart (2)"/>
      <sheetName val="overdrafts"/>
      <sheetName val="adj growth rates"/>
      <sheetName val="adj growth rates (2)"/>
      <sheetName val="total card market table"/>
    </sheetNames>
    <sheetDataSet>
      <sheetData sheetId="0"/>
      <sheetData sheetId="1"/>
      <sheetData sheetId="2"/>
      <sheetData sheetId="3"/>
      <sheetData sheetId="4">
        <row r="1">
          <cell r="B1" t="str">
            <v>MONTH</v>
          </cell>
        </row>
        <row r="2">
          <cell r="M2" t="str">
            <v>original - no adjustments</v>
          </cell>
        </row>
        <row r="3">
          <cell r="M3" t="str">
            <v>ANNUAL GROWTH RATES</v>
          </cell>
        </row>
        <row r="4">
          <cell r="M4" t="str">
            <v>SEASONALLY ADJUSTED</v>
          </cell>
        </row>
        <row r="5">
          <cell r="M5" t="str">
            <v xml:space="preserve">CARD  </v>
          </cell>
          <cell r="N5" t="str">
            <v>NON CREDIT CARD</v>
          </cell>
          <cell r="O5" t="str">
            <v xml:space="preserve">TOTAL  </v>
          </cell>
        </row>
        <row r="6">
          <cell r="M6" t="str">
            <v>LENDING</v>
          </cell>
          <cell r="N6" t="str">
            <v xml:space="preserve">UNSECURED </v>
          </cell>
          <cell r="O6" t="str">
            <v>UNSECURED</v>
          </cell>
        </row>
        <row r="7">
          <cell r="N7" t="str">
            <v>LENDING</v>
          </cell>
          <cell r="O7" t="str">
            <v>LENDING</v>
          </cell>
        </row>
        <row r="9">
          <cell r="B9">
            <v>34029</v>
          </cell>
        </row>
        <row r="10">
          <cell r="B10">
            <v>34060</v>
          </cell>
        </row>
        <row r="11">
          <cell r="B11">
            <v>34090</v>
          </cell>
        </row>
        <row r="12">
          <cell r="B12">
            <v>34121</v>
          </cell>
        </row>
        <row r="13">
          <cell r="B13">
            <v>34151</v>
          </cell>
        </row>
        <row r="14">
          <cell r="B14">
            <v>34182</v>
          </cell>
        </row>
        <row r="15">
          <cell r="B15">
            <v>34213</v>
          </cell>
        </row>
        <row r="16">
          <cell r="B16">
            <v>34243</v>
          </cell>
        </row>
        <row r="17">
          <cell r="B17">
            <v>34274</v>
          </cell>
        </row>
        <row r="18">
          <cell r="B18">
            <v>34304</v>
          </cell>
        </row>
        <row r="19">
          <cell r="B19">
            <v>34335</v>
          </cell>
        </row>
        <row r="20">
          <cell r="B20">
            <v>34366</v>
          </cell>
        </row>
        <row r="21">
          <cell r="B21">
            <v>34394</v>
          </cell>
        </row>
        <row r="22">
          <cell r="B22">
            <v>34425</v>
          </cell>
        </row>
        <row r="23">
          <cell r="B23">
            <v>34455</v>
          </cell>
        </row>
        <row r="24">
          <cell r="B24">
            <v>34486</v>
          </cell>
          <cell r="M24">
            <v>5.1500275393287165E-2</v>
          </cell>
          <cell r="N24">
            <v>-2.4285310269603566E-2</v>
          </cell>
        </row>
        <row r="25">
          <cell r="B25">
            <v>34516</v>
          </cell>
          <cell r="M25">
            <v>4.9173675506176462E-2</v>
          </cell>
          <cell r="N25">
            <v>-2.2155574606140038E-2</v>
          </cell>
          <cell r="O25">
            <v>-4.0512329687533155E-3</v>
          </cell>
        </row>
        <row r="26">
          <cell r="B26">
            <v>34547</v>
          </cell>
          <cell r="M26">
            <v>6.8332398480275724E-2</v>
          </cell>
          <cell r="N26">
            <v>-1.4758473547727524E-2</v>
          </cell>
          <cell r="O26">
            <v>6.2542540262175983E-3</v>
          </cell>
        </row>
        <row r="27">
          <cell r="B27">
            <v>34578</v>
          </cell>
          <cell r="M27">
            <v>6.8110026305910676E-2</v>
          </cell>
          <cell r="N27">
            <v>-1.6321791486903936E-2</v>
          </cell>
          <cell r="O27">
            <v>5.1941573334195468E-3</v>
          </cell>
        </row>
        <row r="28">
          <cell r="B28">
            <v>34608</v>
          </cell>
          <cell r="M28">
            <v>6.8077803555079086E-2</v>
          </cell>
          <cell r="N28">
            <v>-6.9051468632734814E-3</v>
          </cell>
          <cell r="O28">
            <v>1.1835097258552141E-2</v>
          </cell>
        </row>
        <row r="29">
          <cell r="B29">
            <v>34639</v>
          </cell>
          <cell r="M29">
            <v>7.7806055525756923E-2</v>
          </cell>
          <cell r="N29">
            <v>1.8875699188718897E-2</v>
          </cell>
          <cell r="O29">
            <v>3.3946461114078064E-2</v>
          </cell>
        </row>
        <row r="30">
          <cell r="B30">
            <v>34669</v>
          </cell>
          <cell r="M30">
            <v>8.0036703569545953E-2</v>
          </cell>
          <cell r="N30">
            <v>2.387313514371403E-2</v>
          </cell>
          <cell r="O30">
            <v>3.8849826008475308E-2</v>
          </cell>
        </row>
        <row r="31">
          <cell r="B31">
            <v>34700</v>
          </cell>
          <cell r="M31">
            <v>9.7989699603919789E-2</v>
          </cell>
          <cell r="N31">
            <v>2.6902039493955421E-2</v>
          </cell>
          <cell r="O31">
            <v>4.5659140130380083E-2</v>
          </cell>
        </row>
        <row r="32">
          <cell r="B32">
            <v>34731</v>
          </cell>
          <cell r="M32">
            <v>0.12005704802882233</v>
          </cell>
          <cell r="N32">
            <v>3.3476112894382126E-2</v>
          </cell>
          <cell r="O32">
            <v>5.5628083861199329E-2</v>
          </cell>
        </row>
        <row r="33">
          <cell r="B33">
            <v>34759</v>
          </cell>
          <cell r="M33">
            <v>0.1196645145817381</v>
          </cell>
          <cell r="N33">
            <v>3.7658776616905643E-2</v>
          </cell>
          <cell r="O33">
            <v>5.8618590921944325E-2</v>
          </cell>
        </row>
        <row r="34">
          <cell r="B34">
            <v>34790</v>
          </cell>
          <cell r="M34">
            <v>0.11889727281352069</v>
          </cell>
          <cell r="N34">
            <v>4.5438431988364281E-2</v>
          </cell>
          <cell r="O34">
            <v>6.4668650700734132E-2</v>
          </cell>
        </row>
        <row r="35">
          <cell r="B35">
            <v>34820</v>
          </cell>
          <cell r="M35">
            <v>0.15182770298951342</v>
          </cell>
          <cell r="N35">
            <v>4.7280613982679132E-2</v>
          </cell>
          <cell r="O35">
            <v>7.425506308900931E-2</v>
          </cell>
        </row>
        <row r="36">
          <cell r="B36">
            <v>34851</v>
          </cell>
          <cell r="M36">
            <v>0.12492850222344032</v>
          </cell>
          <cell r="N36">
            <v>5.1439829812201632E-2</v>
          </cell>
          <cell r="O36">
            <v>7.0872643115426071E-2</v>
          </cell>
        </row>
        <row r="37">
          <cell r="B37">
            <v>34881</v>
          </cell>
          <cell r="M37">
            <v>0.13442610240802266</v>
          </cell>
          <cell r="N37">
            <v>5.9104024716555514E-2</v>
          </cell>
          <cell r="O37">
            <v>7.8934803035346501E-2</v>
          </cell>
        </row>
        <row r="38">
          <cell r="B38">
            <v>34912</v>
          </cell>
          <cell r="M38">
            <v>0.13231580675704513</v>
          </cell>
          <cell r="N38">
            <v>6.3347564847645588E-2</v>
          </cell>
          <cell r="O38">
            <v>8.1328628451539764E-2</v>
          </cell>
        </row>
        <row r="39">
          <cell r="B39">
            <v>34943</v>
          </cell>
          <cell r="M39">
            <v>0.13179582752487318</v>
          </cell>
          <cell r="N39">
            <v>7.1583867731081385E-2</v>
          </cell>
          <cell r="O39">
            <v>8.756831621673955E-2</v>
          </cell>
        </row>
        <row r="40">
          <cell r="B40">
            <v>34973</v>
          </cell>
          <cell r="M40">
            <v>0.15736112786356138</v>
          </cell>
          <cell r="N40">
            <v>7.8661385415933038E-2</v>
          </cell>
          <cell r="O40">
            <v>9.9243914094113483E-2</v>
          </cell>
        </row>
        <row r="41">
          <cell r="B41">
            <v>35004</v>
          </cell>
          <cell r="M41">
            <v>0.14970416860938918</v>
          </cell>
          <cell r="N41">
            <v>8.4965434477207058E-2</v>
          </cell>
          <cell r="O41">
            <v>0.10212827374046851</v>
          </cell>
        </row>
        <row r="42">
          <cell r="B42">
            <v>35034</v>
          </cell>
          <cell r="M42">
            <v>0.14993996018317346</v>
          </cell>
          <cell r="N42">
            <v>8.8631293840306657E-2</v>
          </cell>
          <cell r="O42">
            <v>0.10541442940234758</v>
          </cell>
        </row>
        <row r="43">
          <cell r="B43">
            <v>35065</v>
          </cell>
          <cell r="M43">
            <v>0.14715613320707188</v>
          </cell>
          <cell r="N43">
            <v>9.1411118269430602E-2</v>
          </cell>
          <cell r="O43">
            <v>0.10665246444033438</v>
          </cell>
        </row>
        <row r="44">
          <cell r="B44">
            <v>35096</v>
          </cell>
          <cell r="M44">
            <v>0.15437483437623856</v>
          </cell>
          <cell r="N44">
            <v>9.4140484052581019E-2</v>
          </cell>
          <cell r="O44">
            <v>0.11022538430405882</v>
          </cell>
        </row>
        <row r="45">
          <cell r="B45">
            <v>35125</v>
          </cell>
          <cell r="M45">
            <v>0.15943968518400875</v>
          </cell>
          <cell r="N45">
            <v>0.10121721398225136</v>
          </cell>
          <cell r="O45">
            <v>0.11668331688510536</v>
          </cell>
        </row>
        <row r="46">
          <cell r="B46">
            <v>35156</v>
          </cell>
          <cell r="M46">
            <v>0.17628433502256735</v>
          </cell>
          <cell r="N46">
            <v>0.10575033029625636</v>
          </cell>
          <cell r="O46">
            <v>0.12478395171431411</v>
          </cell>
        </row>
        <row r="47">
          <cell r="B47">
            <v>35186</v>
          </cell>
          <cell r="M47">
            <v>0.16279103453813404</v>
          </cell>
          <cell r="N47">
            <v>0.11111651413144141</v>
          </cell>
          <cell r="O47">
            <v>0.12514164396708849</v>
          </cell>
        </row>
        <row r="48">
          <cell r="B48">
            <v>35217</v>
          </cell>
          <cell r="M48">
            <v>0.16555870387142835</v>
          </cell>
          <cell r="N48">
            <v>0.10836987479537608</v>
          </cell>
          <cell r="O48">
            <v>0.12390567234012861</v>
          </cell>
        </row>
        <row r="49">
          <cell r="B49">
            <v>35247</v>
          </cell>
          <cell r="M49">
            <v>0.17826846092608428</v>
          </cell>
          <cell r="N49">
            <v>0.10882906405931059</v>
          </cell>
          <cell r="O49">
            <v>0.12742054705637118</v>
          </cell>
        </row>
        <row r="50">
          <cell r="B50">
            <v>35278</v>
          </cell>
          <cell r="M50">
            <v>0.1998902182166391</v>
          </cell>
          <cell r="N50">
            <v>0.10772835706329609</v>
          </cell>
          <cell r="O50">
            <v>0.13244028847568945</v>
          </cell>
        </row>
        <row r="51">
          <cell r="B51">
            <v>35309</v>
          </cell>
          <cell r="M51">
            <v>0.19307687492242431</v>
          </cell>
          <cell r="N51">
            <v>0.11351208982352268</v>
          </cell>
          <cell r="O51">
            <v>0.13509427278667907</v>
          </cell>
        </row>
        <row r="52">
          <cell r="B52">
            <v>35339</v>
          </cell>
          <cell r="M52">
            <v>0.18747689104042076</v>
          </cell>
          <cell r="N52">
            <v>0.11681959132780739</v>
          </cell>
          <cell r="O52">
            <v>0.13584473790050122</v>
          </cell>
        </row>
        <row r="53">
          <cell r="B53">
            <v>35370</v>
          </cell>
          <cell r="M53">
            <v>0.20162767739408305</v>
          </cell>
          <cell r="N53">
            <v>0.11231712466679244</v>
          </cell>
          <cell r="O53">
            <v>0.13639572409047673</v>
          </cell>
        </row>
        <row r="54">
          <cell r="B54">
            <v>35400</v>
          </cell>
          <cell r="M54">
            <v>0.18501391569289494</v>
          </cell>
          <cell r="N54">
            <v>0.11274849301987766</v>
          </cell>
          <cell r="O54">
            <v>0.13294031188767708</v>
          </cell>
        </row>
        <row r="55">
          <cell r="B55">
            <v>35431</v>
          </cell>
          <cell r="M55">
            <v>0.17137276299198234</v>
          </cell>
          <cell r="N55">
            <v>0.11869746506699519</v>
          </cell>
          <cell r="O55">
            <v>0.13311658656231096</v>
          </cell>
        </row>
        <row r="56">
          <cell r="B56">
            <v>35462</v>
          </cell>
          <cell r="M56">
            <v>0.19770577483953988</v>
          </cell>
          <cell r="N56">
            <v>0.1233260595588701</v>
          </cell>
          <cell r="O56">
            <v>0.14314416247952066</v>
          </cell>
        </row>
        <row r="57">
          <cell r="B57">
            <v>35490</v>
          </cell>
          <cell r="M57">
            <v>0.19680997587076421</v>
          </cell>
          <cell r="N57">
            <v>0.11576326777690049</v>
          </cell>
          <cell r="O57">
            <v>0.13708431012539957</v>
          </cell>
        </row>
        <row r="58">
          <cell r="B58">
            <v>35521</v>
          </cell>
          <cell r="M58">
            <v>0.17800865723608839</v>
          </cell>
          <cell r="N58">
            <v>0.11991851951701271</v>
          </cell>
          <cell r="O58">
            <v>0.13542037631571646</v>
          </cell>
        </row>
        <row r="59">
          <cell r="B59">
            <v>35551</v>
          </cell>
          <cell r="M59">
            <v>0.19076610756164225</v>
          </cell>
          <cell r="N59">
            <v>0.12621091920626926</v>
          </cell>
          <cell r="O59">
            <v>0.143308166812252</v>
          </cell>
        </row>
        <row r="60">
          <cell r="B60">
            <v>35582</v>
          </cell>
          <cell r="M60">
            <v>0.18465037604694778</v>
          </cell>
          <cell r="N60">
            <v>0.13248754606239332</v>
          </cell>
          <cell r="O60">
            <v>0.1464055021363011</v>
          </cell>
        </row>
        <row r="61">
          <cell r="B61">
            <v>35612</v>
          </cell>
          <cell r="M61">
            <v>0.18131731764427039</v>
          </cell>
          <cell r="N61">
            <v>0.12765483386254339</v>
          </cell>
          <cell r="O61">
            <v>0.1420258185429093</v>
          </cell>
        </row>
        <row r="62">
          <cell r="B62">
            <v>35643</v>
          </cell>
          <cell r="M62">
            <v>0.15990293028912439</v>
          </cell>
          <cell r="N62">
            <v>0.13038273631492925</v>
          </cell>
          <cell r="O62">
            <v>0.13842090619614322</v>
          </cell>
        </row>
        <row r="63">
          <cell r="B63">
            <v>35674</v>
          </cell>
          <cell r="M63">
            <v>0.15797260445611028</v>
          </cell>
          <cell r="N63">
            <v>0.1200479867162334</v>
          </cell>
          <cell r="O63">
            <v>0.13047095975254885</v>
          </cell>
        </row>
        <row r="64">
          <cell r="B64">
            <v>35704</v>
          </cell>
          <cell r="M64">
            <v>0.17146643193929334</v>
          </cell>
          <cell r="N64">
            <v>0.1212384336721537</v>
          </cell>
          <cell r="O64">
            <v>0.13492677125871033</v>
          </cell>
        </row>
        <row r="65">
          <cell r="B65">
            <v>35735</v>
          </cell>
          <cell r="M65">
            <v>0.15899485419158799</v>
          </cell>
          <cell r="N65">
            <v>0.12886170610225434</v>
          </cell>
          <cell r="O65">
            <v>0.1372236260978934</v>
          </cell>
        </row>
        <row r="66">
          <cell r="B66">
            <v>35765</v>
          </cell>
          <cell r="M66">
            <v>0.15104640309695427</v>
          </cell>
          <cell r="N66">
            <v>0.13759764716000467</v>
          </cell>
          <cell r="O66">
            <v>0.14145663497922745</v>
          </cell>
        </row>
        <row r="67">
          <cell r="B67">
            <v>35796</v>
          </cell>
          <cell r="M67">
            <v>0.18154401699833067</v>
          </cell>
          <cell r="N67">
            <v>0.1363634710746533</v>
          </cell>
          <cell r="O67">
            <v>0.14894367450544799</v>
          </cell>
        </row>
        <row r="68">
          <cell r="B68">
            <v>35827</v>
          </cell>
          <cell r="M68">
            <v>0.15489814037222072</v>
          </cell>
          <cell r="N68">
            <v>0.14027294246113886</v>
          </cell>
          <cell r="O68">
            <v>0.14433488817853712</v>
          </cell>
        </row>
        <row r="69">
          <cell r="B69">
            <v>35855</v>
          </cell>
          <cell r="M69">
            <v>0.17830169025582432</v>
          </cell>
          <cell r="N69">
            <v>0.1429612063210719</v>
          </cell>
          <cell r="O69">
            <v>0.15259877403983957</v>
          </cell>
        </row>
        <row r="70">
          <cell r="B70">
            <v>35886</v>
          </cell>
          <cell r="M70">
            <v>0.16848294550683218</v>
          </cell>
          <cell r="N70">
            <v>0.13833711746754251</v>
          </cell>
          <cell r="O70">
            <v>0.14669995602024444</v>
          </cell>
        </row>
        <row r="71">
          <cell r="B71">
            <v>35916</v>
          </cell>
          <cell r="M71">
            <v>0.17088424180763084</v>
          </cell>
          <cell r="N71">
            <v>0.13764737641712976</v>
          </cell>
          <cell r="O71">
            <v>0.14675271473056939</v>
          </cell>
        </row>
        <row r="72">
          <cell r="B72">
            <v>35947</v>
          </cell>
          <cell r="M72">
            <v>0.17317680801494295</v>
          </cell>
          <cell r="N72">
            <v>0.13339600436163623</v>
          </cell>
          <cell r="O72">
            <v>0.14434866205400576</v>
          </cell>
        </row>
        <row r="73">
          <cell r="B73">
            <v>35977</v>
          </cell>
          <cell r="M73">
            <v>0.16698158129125162</v>
          </cell>
          <cell r="N73">
            <v>0.14032934503101635</v>
          </cell>
          <cell r="O73">
            <v>0.14774173862788142</v>
          </cell>
        </row>
        <row r="74">
          <cell r="B74">
            <v>36008</v>
          </cell>
          <cell r="M74">
            <v>0.16729516418374368</v>
          </cell>
          <cell r="N74">
            <v>0.14080101794252942</v>
          </cell>
          <cell r="O74">
            <v>0.14820163897778693</v>
          </cell>
        </row>
        <row r="75">
          <cell r="B75">
            <v>36039</v>
          </cell>
          <cell r="M75">
            <v>0.17355988022711499</v>
          </cell>
          <cell r="N75">
            <v>0.15500974364077158</v>
          </cell>
          <cell r="O75">
            <v>0.1601990231971735</v>
          </cell>
        </row>
        <row r="76">
          <cell r="B76">
            <v>36069</v>
          </cell>
          <cell r="M76">
            <v>0.17256670239575489</v>
          </cell>
          <cell r="N76">
            <v>0.1523361364188629</v>
          </cell>
          <cell r="O76">
            <v>0.15796838177907335</v>
          </cell>
        </row>
        <row r="77">
          <cell r="B77">
            <v>36100</v>
          </cell>
          <cell r="M77">
            <v>0.18303289412034873</v>
          </cell>
          <cell r="N77">
            <v>0.15055835651508209</v>
          </cell>
          <cell r="O77">
            <v>0.15965850539395854</v>
          </cell>
        </row>
        <row r="78">
          <cell r="B78">
            <v>36130</v>
          </cell>
          <cell r="M78">
            <v>0.18292629375498626</v>
          </cell>
          <cell r="N78">
            <v>0.14941160039721146</v>
          </cell>
          <cell r="O78">
            <v>0.15940195983919603</v>
          </cell>
        </row>
        <row r="79">
          <cell r="B79">
            <v>36161</v>
          </cell>
          <cell r="M79">
            <v>0.17674572404260447</v>
          </cell>
          <cell r="N79">
            <v>0.15263281756229419</v>
          </cell>
          <cell r="O79">
            <v>0.15973087399511998</v>
          </cell>
        </row>
        <row r="80">
          <cell r="B80">
            <v>36192</v>
          </cell>
          <cell r="M80">
            <v>0.18742203562788728</v>
          </cell>
          <cell r="N80">
            <v>0.14468798237891156</v>
          </cell>
          <cell r="O80">
            <v>0.15692753064265386</v>
          </cell>
        </row>
        <row r="81">
          <cell r="B81">
            <v>36220</v>
          </cell>
          <cell r="M81">
            <v>0.17273757849708238</v>
          </cell>
          <cell r="N81">
            <v>0.14851750502141425</v>
          </cell>
          <cell r="O81">
            <v>0.15550374380606424</v>
          </cell>
        </row>
        <row r="82">
          <cell r="B82">
            <v>36251</v>
          </cell>
          <cell r="M82">
            <v>0.17915218800732013</v>
          </cell>
          <cell r="N82">
            <v>0.14569276020606714</v>
          </cell>
          <cell r="O82">
            <v>0.15544574567283487</v>
          </cell>
        </row>
        <row r="83">
          <cell r="B83">
            <v>36281</v>
          </cell>
          <cell r="M83">
            <v>0.16576764143531064</v>
          </cell>
          <cell r="N83">
            <v>0.13541811418483318</v>
          </cell>
          <cell r="O83">
            <v>0.14430087127148417</v>
          </cell>
        </row>
        <row r="84">
          <cell r="B84">
            <v>36312</v>
          </cell>
          <cell r="M84">
            <v>0.16795743559867304</v>
          </cell>
          <cell r="N84">
            <v>0.1347456727198808</v>
          </cell>
          <cell r="O84">
            <v>0.14450484634911831</v>
          </cell>
        </row>
        <row r="85">
          <cell r="B85">
            <v>36342</v>
          </cell>
          <cell r="M85">
            <v>0.17175345624366156</v>
          </cell>
          <cell r="N85">
            <v>0.13397408787643927</v>
          </cell>
          <cell r="O85">
            <v>0.14514027552384534</v>
          </cell>
        </row>
        <row r="86">
          <cell r="B86">
            <v>36373</v>
          </cell>
          <cell r="M86">
            <v>0.17273543742006026</v>
          </cell>
          <cell r="N86">
            <v>0.12556960669648798</v>
          </cell>
          <cell r="O86">
            <v>0.13955198635531629</v>
          </cell>
        </row>
        <row r="87">
          <cell r="B87">
            <v>36404</v>
          </cell>
          <cell r="M87">
            <v>0.16438903949053763</v>
          </cell>
          <cell r="N87">
            <v>0.11890287614001727</v>
          </cell>
          <cell r="O87">
            <v>0.13219543056853977</v>
          </cell>
        </row>
        <row r="88">
          <cell r="B88">
            <v>36434</v>
          </cell>
          <cell r="M88">
            <v>0.16143003878356255</v>
          </cell>
          <cell r="N88">
            <v>0.11429148242162412</v>
          </cell>
          <cell r="O88">
            <v>0.1280263066869991</v>
          </cell>
        </row>
        <row r="89">
          <cell r="B89">
            <v>36465</v>
          </cell>
          <cell r="M89">
            <v>0.14582635238234354</v>
          </cell>
          <cell r="N89">
            <v>0.11937225863330503</v>
          </cell>
          <cell r="O89">
            <v>0.12700709845941272</v>
          </cell>
        </row>
        <row r="90">
          <cell r="B90">
            <v>36495</v>
          </cell>
          <cell r="M90">
            <v>0.1577576044617266</v>
          </cell>
          <cell r="N90">
            <v>0.11998384460476652</v>
          </cell>
          <cell r="O90">
            <v>0.13124427171008501</v>
          </cell>
        </row>
        <row r="91">
          <cell r="B91">
            <v>36526</v>
          </cell>
          <cell r="M91">
            <v>0.16330349643326691</v>
          </cell>
          <cell r="N91">
            <v>0.10981859091623591</v>
          </cell>
          <cell r="O91">
            <v>0.12529585018422162</v>
          </cell>
        </row>
        <row r="92">
          <cell r="B92">
            <v>36557</v>
          </cell>
          <cell r="M92">
            <v>0.17191149315658705</v>
          </cell>
          <cell r="N92">
            <v>0.11409418785666214</v>
          </cell>
          <cell r="O92">
            <v>0.13056914007217668</v>
          </cell>
        </row>
        <row r="93">
          <cell r="B93">
            <v>36586</v>
          </cell>
          <cell r="M93">
            <v>0.17827395888851361</v>
          </cell>
          <cell r="N93">
            <v>0.11267899582908125</v>
          </cell>
          <cell r="O93">
            <v>0.13126002897181088</v>
          </cell>
        </row>
        <row r="94">
          <cell r="B94">
            <v>36617</v>
          </cell>
          <cell r="M94">
            <v>0.16131122722154156</v>
          </cell>
          <cell r="N94">
            <v>0.11599549158973987</v>
          </cell>
          <cell r="O94">
            <v>0.12907188442195516</v>
          </cell>
        </row>
        <row r="95">
          <cell r="B95">
            <v>36647</v>
          </cell>
          <cell r="M95">
            <v>0.18796948848936856</v>
          </cell>
          <cell r="N95">
            <v>0.11724895422384773</v>
          </cell>
          <cell r="O95">
            <v>0.13761959962915382</v>
          </cell>
        </row>
        <row r="96">
          <cell r="B96">
            <v>36678</v>
          </cell>
          <cell r="M96">
            <v>0.17551991592744409</v>
          </cell>
          <cell r="N96">
            <v>0.12017852569900001</v>
          </cell>
          <cell r="O96">
            <v>0.13646844597952623</v>
          </cell>
        </row>
        <row r="97">
          <cell r="B97">
            <v>36708</v>
          </cell>
          <cell r="M97">
            <v>0.17361073515444203</v>
          </cell>
          <cell r="N97">
            <v>0.11721646590308432</v>
          </cell>
          <cell r="O97">
            <v>0.13386171745230846</v>
          </cell>
        </row>
        <row r="98">
          <cell r="B98">
            <v>36739</v>
          </cell>
          <cell r="M98">
            <v>0.16269236298681666</v>
          </cell>
          <cell r="N98">
            <v>0.12013030189502683</v>
          </cell>
          <cell r="O98">
            <v>0.13282084155952156</v>
          </cell>
        </row>
        <row r="99">
          <cell r="B99">
            <v>36770</v>
          </cell>
          <cell r="M99">
            <v>0.16040528264000353</v>
          </cell>
          <cell r="N99">
            <v>0.11550343121721252</v>
          </cell>
          <cell r="O99">
            <v>0.12883075725786575</v>
          </cell>
        </row>
        <row r="100">
          <cell r="B100">
            <v>36800</v>
          </cell>
          <cell r="M100">
            <v>0.16449185688175705</v>
          </cell>
          <cell r="N100">
            <v>0.12394321238666506</v>
          </cell>
          <cell r="O100">
            <v>0.13592470041495619</v>
          </cell>
        </row>
        <row r="101">
          <cell r="B101">
            <v>36831</v>
          </cell>
          <cell r="M101">
            <v>0.1728377548409068</v>
          </cell>
          <cell r="N101">
            <v>0.12056887036035424</v>
          </cell>
          <cell r="O101">
            <v>0.13595617729308773</v>
          </cell>
        </row>
        <row r="102">
          <cell r="B102">
            <v>36861</v>
          </cell>
          <cell r="M102">
            <v>0.14496242605343146</v>
          </cell>
          <cell r="N102">
            <v>0.12731654508582113</v>
          </cell>
          <cell r="O102">
            <v>0.13270958397130728</v>
          </cell>
        </row>
        <row r="103">
          <cell r="B103">
            <v>36892</v>
          </cell>
          <cell r="M103">
            <v>0.14063081188300419</v>
          </cell>
          <cell r="N103">
            <v>0.13597136061397541</v>
          </cell>
          <cell r="O103">
            <v>0.13737559751927497</v>
          </cell>
        </row>
        <row r="104">
          <cell r="B104">
            <v>36923</v>
          </cell>
          <cell r="M104">
            <v>0.1426325792419525</v>
          </cell>
          <cell r="N104">
            <v>0.13720576872814561</v>
          </cell>
          <cell r="O104">
            <v>0.1388300325101588</v>
          </cell>
        </row>
        <row r="105">
          <cell r="B105">
            <v>36951</v>
          </cell>
          <cell r="M105">
            <v>0.12538508205443266</v>
          </cell>
          <cell r="N105">
            <v>0.14315500030262007</v>
          </cell>
          <cell r="O105">
            <v>0.13788676899197072</v>
          </cell>
        </row>
        <row r="106">
          <cell r="B106">
            <v>36982</v>
          </cell>
          <cell r="M106">
            <v>0.13009985413205238</v>
          </cell>
          <cell r="N106">
            <v>0.15003846052015879</v>
          </cell>
          <cell r="O106">
            <v>0.14390472165801493</v>
          </cell>
        </row>
        <row r="107">
          <cell r="B107">
            <v>37012</v>
          </cell>
          <cell r="M107">
            <v>0.11322521650892869</v>
          </cell>
          <cell r="N107">
            <v>0.15973438119499539</v>
          </cell>
          <cell r="O107">
            <v>0.1452602479307481</v>
          </cell>
        </row>
        <row r="108">
          <cell r="B108">
            <v>37043</v>
          </cell>
          <cell r="M108">
            <v>0.11502731466845906</v>
          </cell>
          <cell r="N108">
            <v>0.16333390585295815</v>
          </cell>
          <cell r="O108">
            <v>0.14828790402349301</v>
          </cell>
        </row>
        <row r="109">
          <cell r="B109">
            <v>37073</v>
          </cell>
          <cell r="M109">
            <v>0.10700465785165658</v>
          </cell>
          <cell r="N109">
            <v>0.17285734337602077</v>
          </cell>
          <cell r="O109">
            <v>0.15226984574918911</v>
          </cell>
        </row>
        <row r="110">
          <cell r="B110">
            <v>37104</v>
          </cell>
          <cell r="M110">
            <v>0.10195666033179629</v>
          </cell>
          <cell r="N110">
            <v>0.17364641608688713</v>
          </cell>
          <cell r="O110">
            <v>0.15152467168367445</v>
          </cell>
        </row>
        <row r="111">
          <cell r="B111">
            <v>37135</v>
          </cell>
          <cell r="M111">
            <v>0.10846268193665942</v>
          </cell>
          <cell r="N111">
            <v>0.18153309065611545</v>
          </cell>
          <cell r="O111">
            <v>0.15904902369097784</v>
          </cell>
        </row>
        <row r="112">
          <cell r="B112">
            <v>37165</v>
          </cell>
          <cell r="M112">
            <v>0.10037317237921517</v>
          </cell>
          <cell r="N112">
            <v>0.18395902982115442</v>
          </cell>
          <cell r="O112">
            <v>0.15837715247860285</v>
          </cell>
        </row>
        <row r="113">
          <cell r="B113">
            <v>37196</v>
          </cell>
          <cell r="M113">
            <v>0.11228120353253845</v>
          </cell>
          <cell r="N113">
            <v>0.1881566450963339</v>
          </cell>
          <cell r="O113">
            <v>0.16481619636443057</v>
          </cell>
        </row>
        <row r="114">
          <cell r="B114">
            <v>37226</v>
          </cell>
          <cell r="M114">
            <v>0.12193350987624574</v>
          </cell>
          <cell r="N114">
            <v>0.1927840131820715</v>
          </cell>
          <cell r="O114">
            <v>0.17057637783496293</v>
          </cell>
        </row>
        <row r="115">
          <cell r="B115">
            <v>37257</v>
          </cell>
          <cell r="M115">
            <v>0.12469676008182962</v>
          </cell>
          <cell r="N115">
            <v>0.19518256362761588</v>
          </cell>
          <cell r="O115">
            <v>0.17352860995057418</v>
          </cell>
        </row>
        <row r="116">
          <cell r="B116">
            <v>37288</v>
          </cell>
          <cell r="M116">
            <v>0.13790199026724537</v>
          </cell>
          <cell r="N116">
            <v>0.20009852116653892</v>
          </cell>
          <cell r="O116">
            <v>0.18111536376554382</v>
          </cell>
        </row>
        <row r="117">
          <cell r="B117">
            <v>37316</v>
          </cell>
          <cell r="M117">
            <v>0.15353453619515967</v>
          </cell>
          <cell r="N117">
            <v>0.19781204273508934</v>
          </cell>
          <cell r="O117">
            <v>0.18454681136746731</v>
          </cell>
        </row>
        <row r="118">
          <cell r="B118">
            <v>37347</v>
          </cell>
          <cell r="M118">
            <v>0.14334224090559511</v>
          </cell>
          <cell r="N118">
            <v>0.19640969418567478</v>
          </cell>
          <cell r="O118">
            <v>0.18003368696460043</v>
          </cell>
        </row>
        <row r="119">
          <cell r="B119">
            <v>37377</v>
          </cell>
          <cell r="M119">
            <v>0.14034433371542976</v>
          </cell>
          <cell r="N119">
            <v>0.19579351976562465</v>
          </cell>
          <cell r="O119">
            <v>0.17872971234845347</v>
          </cell>
        </row>
        <row r="120">
          <cell r="B120">
            <v>37408</v>
          </cell>
          <cell r="M120">
            <v>0.14513267860304069</v>
          </cell>
          <cell r="N120">
            <v>0.19489592884036688</v>
          </cell>
          <cell r="O120">
            <v>0.17994880742935515</v>
          </cell>
        </row>
        <row r="121">
          <cell r="B121">
            <v>37438</v>
          </cell>
          <cell r="M121">
            <v>0.15380520572395673</v>
          </cell>
          <cell r="N121">
            <v>0.18846149960664271</v>
          </cell>
          <cell r="O121">
            <v>0.17826803111950795</v>
          </cell>
        </row>
        <row r="122">
          <cell r="B122">
            <v>37469</v>
          </cell>
          <cell r="M122">
            <v>0.16096030167513065</v>
          </cell>
          <cell r="N122">
            <v>0.18872520482993682</v>
          </cell>
          <cell r="O122">
            <v>0.18052395636956153</v>
          </cell>
        </row>
        <row r="123">
          <cell r="B123">
            <v>37500</v>
          </cell>
          <cell r="M123">
            <v>0.16442342190591908</v>
          </cell>
          <cell r="N123">
            <v>0.18839636168728147</v>
          </cell>
          <cell r="O123">
            <v>0.18133310576728512</v>
          </cell>
        </row>
        <row r="124">
          <cell r="B124">
            <v>37530</v>
          </cell>
          <cell r="M124">
            <v>0.17932251949910372</v>
          </cell>
          <cell r="N124">
            <v>0.18233251703963882</v>
          </cell>
          <cell r="O124">
            <v>0.18148236312314747</v>
          </cell>
        </row>
        <row r="125">
          <cell r="B125">
            <v>37561</v>
          </cell>
          <cell r="M125">
            <v>0.17571977640492897</v>
          </cell>
          <cell r="N125">
            <v>0.17517320627038147</v>
          </cell>
          <cell r="O125">
            <v>0.17532993806913511</v>
          </cell>
        </row>
        <row r="126">
          <cell r="B126">
            <v>37591</v>
          </cell>
          <cell r="M126">
            <v>0.16789425564284977</v>
          </cell>
          <cell r="N126">
            <v>0.17521628185082405</v>
          </cell>
          <cell r="O126">
            <v>0.17307029976847921</v>
          </cell>
        </row>
        <row r="127">
          <cell r="B127">
            <v>37622</v>
          </cell>
          <cell r="M127">
            <v>0.19611530923786735</v>
          </cell>
          <cell r="N127">
            <v>0.15942390483025792</v>
          </cell>
          <cell r="O127">
            <v>0.16975595365349716</v>
          </cell>
        </row>
        <row r="128">
          <cell r="B128">
            <v>37653</v>
          </cell>
          <cell r="M128">
            <v>0.19043884308302594</v>
          </cell>
          <cell r="N128">
            <v>0.15360599969298794</v>
          </cell>
          <cell r="O128">
            <v>0.16418578623464253</v>
          </cell>
        </row>
        <row r="129">
          <cell r="B129">
            <v>37681</v>
          </cell>
          <cell r="M129">
            <v>0.19865786937333496</v>
          </cell>
          <cell r="N129">
            <v>0.15813725240522136</v>
          </cell>
          <cell r="O129">
            <v>0.17022951107281115</v>
          </cell>
        </row>
        <row r="130">
          <cell r="B130">
            <v>37712</v>
          </cell>
          <cell r="M130">
            <v>0.20823650602413579</v>
          </cell>
          <cell r="N130">
            <v>0.15635861932020556</v>
          </cell>
          <cell r="O130">
            <v>0.172077728772287</v>
          </cell>
        </row>
        <row r="131">
          <cell r="B131">
            <v>37742</v>
          </cell>
          <cell r="M131">
            <v>0.22573535772022746</v>
          </cell>
          <cell r="N131">
            <v>0.14324322636772324</v>
          </cell>
          <cell r="O131">
            <v>0.16783500263610285</v>
          </cell>
        </row>
        <row r="132">
          <cell r="B132">
            <v>37773</v>
          </cell>
          <cell r="M132">
            <v>0.22935165760040888</v>
          </cell>
          <cell r="N132">
            <v>0.13836913484874436</v>
          </cell>
          <cell r="O132">
            <v>0.16494630304972113</v>
          </cell>
        </row>
        <row r="133">
          <cell r="B133">
            <v>37803</v>
          </cell>
          <cell r="M133">
            <v>0.22833817865024497</v>
          </cell>
          <cell r="N133">
            <v>0.13376879544205922</v>
          </cell>
          <cell r="O133">
            <v>0.1613758167677688</v>
          </cell>
        </row>
        <row r="134">
          <cell r="B134">
            <v>37834</v>
          </cell>
          <cell r="M134">
            <v>0.23486016846810043</v>
          </cell>
          <cell r="N134">
            <v>0.12630787138078836</v>
          </cell>
          <cell r="O134">
            <v>0.15789182409113289</v>
          </cell>
        </row>
        <row r="135">
          <cell r="B135">
            <v>37865</v>
          </cell>
          <cell r="M135">
            <v>0.23806774307343881</v>
          </cell>
          <cell r="N135">
            <v>0.11837851379690822</v>
          </cell>
          <cell r="O135">
            <v>0.15305893107834745</v>
          </cell>
        </row>
        <row r="136">
          <cell r="B136">
            <v>37895</v>
          </cell>
          <cell r="M136">
            <v>0.23708416420490774</v>
          </cell>
          <cell r="N136">
            <v>0.11478590551256551</v>
          </cell>
          <cell r="O136">
            <v>0.14999709059870403</v>
          </cell>
        </row>
        <row r="137">
          <cell r="B137">
            <v>37926</v>
          </cell>
          <cell r="M137">
            <v>0.22163534877950375</v>
          </cell>
          <cell r="N137">
            <v>0.12204350029267763</v>
          </cell>
          <cell r="O137">
            <v>0.15106459462084088</v>
          </cell>
        </row>
        <row r="138">
          <cell r="B138">
            <v>37956</v>
          </cell>
          <cell r="M138">
            <v>0.19847517835642714</v>
          </cell>
          <cell r="N138">
            <v>0.11537090649349491</v>
          </cell>
          <cell r="O138">
            <v>0.14029100664771788</v>
          </cell>
        </row>
        <row r="139">
          <cell r="B139">
            <v>37987</v>
          </cell>
          <cell r="M139">
            <v>0.17589241561221791</v>
          </cell>
          <cell r="N139">
            <v>0.13019435391153755</v>
          </cell>
          <cell r="O139">
            <v>0.14458204605263347</v>
          </cell>
        </row>
        <row r="140">
          <cell r="B140">
            <v>38018</v>
          </cell>
          <cell r="M140">
            <v>0.18719292705053747</v>
          </cell>
          <cell r="N140">
            <v>0.12983117693701329</v>
          </cell>
          <cell r="O140">
            <v>0.14772196345224531</v>
          </cell>
        </row>
        <row r="141">
          <cell r="B141">
            <v>38047</v>
          </cell>
          <cell r="M141">
            <v>0.19711431376229038</v>
          </cell>
          <cell r="N141">
            <v>0.13804503159073644</v>
          </cell>
          <cell r="O141">
            <v>0.15629148797716019</v>
          </cell>
        </row>
        <row r="142">
          <cell r="B142">
            <v>38078</v>
          </cell>
          <cell r="M142">
            <v>0.20164834305535129</v>
          </cell>
          <cell r="N142">
            <v>0.1418005843515755</v>
          </cell>
          <cell r="O142">
            <v>0.16066154333297655</v>
          </cell>
        </row>
        <row r="143">
          <cell r="B143">
            <v>38108</v>
          </cell>
          <cell r="M143">
            <v>0.19974159188377172</v>
          </cell>
          <cell r="N143">
            <v>0.1428753387402375</v>
          </cell>
          <cell r="O143">
            <v>0.16095318938808156</v>
          </cell>
        </row>
        <row r="144">
          <cell r="B144">
            <v>38139</v>
          </cell>
          <cell r="M144">
            <v>0.2030786269512026</v>
          </cell>
          <cell r="N144">
            <v>0.14228602519681455</v>
          </cell>
          <cell r="O144">
            <v>0.16156502527707906</v>
          </cell>
        </row>
        <row r="145">
          <cell r="B145">
            <v>38169</v>
          </cell>
          <cell r="M145">
            <v>0.20915258185004815</v>
          </cell>
          <cell r="N145">
            <v>0.14109372783424545</v>
          </cell>
          <cell r="O145">
            <v>0.16280186137344521</v>
          </cell>
        </row>
        <row r="146">
          <cell r="B146">
            <v>38200</v>
          </cell>
          <cell r="M146">
            <v>0.22003455378042824</v>
          </cell>
          <cell r="N146">
            <v>0.13968649459233662</v>
          </cell>
          <cell r="O146">
            <v>0.16526848888149215</v>
          </cell>
        </row>
        <row r="147">
          <cell r="B147">
            <v>38231</v>
          </cell>
          <cell r="M147">
            <v>0.20796223455029206</v>
          </cell>
          <cell r="N147">
            <v>0.14274406756164626</v>
          </cell>
          <cell r="O147">
            <v>0.16365295781331746</v>
          </cell>
        </row>
        <row r="148">
          <cell r="B148">
            <v>38261</v>
          </cell>
          <cell r="M148">
            <v>0.21786774647905638</v>
          </cell>
          <cell r="N148">
            <v>0.13812788635701789</v>
          </cell>
          <cell r="O148">
            <v>0.16323553142950797</v>
          </cell>
        </row>
        <row r="149">
          <cell r="B149">
            <v>38292</v>
          </cell>
          <cell r="M149">
            <v>0.21156004026868258</v>
          </cell>
          <cell r="N149">
            <v>0.14313930191993718</v>
          </cell>
          <cell r="O149">
            <v>0.16449546490082767</v>
          </cell>
        </row>
        <row r="150">
          <cell r="B150">
            <v>38322</v>
          </cell>
          <cell r="M150">
            <v>0.20593721846868163</v>
          </cell>
          <cell r="N150">
            <v>0.14492675924291065</v>
          </cell>
          <cell r="O150">
            <v>0.16435096895955836</v>
          </cell>
        </row>
        <row r="151">
          <cell r="B151">
            <v>38353</v>
          </cell>
          <cell r="M151">
            <v>0.21429308267255309</v>
          </cell>
          <cell r="N151">
            <v>0.1386024636767933</v>
          </cell>
          <cell r="O151">
            <v>0.16230978453801526</v>
          </cell>
        </row>
        <row r="152">
          <cell r="B152">
            <v>38384</v>
          </cell>
          <cell r="M152">
            <v>0.1914884357969322</v>
          </cell>
          <cell r="N152">
            <v>0.14416533412547006</v>
          </cell>
          <cell r="O152">
            <v>0.1591277751669351</v>
          </cell>
        </row>
        <row r="153">
          <cell r="B153">
            <v>38412</v>
          </cell>
          <cell r="M153">
            <v>0.17986882074299504</v>
          </cell>
          <cell r="N153">
            <v>0.1357558055221153</v>
          </cell>
          <cell r="O153">
            <v>0.14959378979397231</v>
          </cell>
        </row>
        <row r="154">
          <cell r="B154">
            <v>38443</v>
          </cell>
          <cell r="M154">
            <v>0.14782810825529813</v>
          </cell>
          <cell r="N154">
            <v>0.13453980125948162</v>
          </cell>
          <cell r="O154">
            <v>0.13882117782704495</v>
          </cell>
        </row>
        <row r="155">
          <cell r="B155">
            <v>38473</v>
          </cell>
          <cell r="M155">
            <v>0.13865478844230905</v>
          </cell>
          <cell r="N155">
            <v>0.13356484068445451</v>
          </cell>
          <cell r="O155">
            <v>0.13520999553484203</v>
          </cell>
        </row>
        <row r="156">
          <cell r="B156">
            <v>38504</v>
          </cell>
          <cell r="M156">
            <v>0.14418995573598203</v>
          </cell>
          <cell r="N156">
            <v>0.12310736919360354</v>
          </cell>
          <cell r="O156">
            <v>0.12971374738143937</v>
          </cell>
        </row>
        <row r="157">
          <cell r="B157">
            <v>38534</v>
          </cell>
          <cell r="M157">
            <v>0.12557405574346192</v>
          </cell>
          <cell r="N157">
            <v>0.12407612524019362</v>
          </cell>
          <cell r="O157">
            <v>0.12455033830387507</v>
          </cell>
        </row>
        <row r="158">
          <cell r="B158">
            <v>38565</v>
          </cell>
          <cell r="M158">
            <v>0.10386052363547349</v>
          </cell>
          <cell r="N158">
            <v>0.12596690840680957</v>
          </cell>
          <cell r="O158">
            <v>0.11887486190456853</v>
          </cell>
        </row>
        <row r="159">
          <cell r="B159">
            <v>38596</v>
          </cell>
          <cell r="M159">
            <v>0.10764085420927394</v>
          </cell>
          <cell r="N159">
            <v>0.12134517262439637</v>
          </cell>
          <cell r="O159">
            <v>0.1170369104905804</v>
          </cell>
        </row>
        <row r="160">
          <cell r="B160">
            <v>38626</v>
          </cell>
          <cell r="M160">
            <v>0.10962035643819323</v>
          </cell>
          <cell r="N160">
            <v>0.12545009812918084</v>
          </cell>
          <cell r="O160">
            <v>0.1206241390794256</v>
          </cell>
        </row>
        <row r="161">
          <cell r="B161">
            <v>38657</v>
          </cell>
          <cell r="M161">
            <v>0.1140336953529768</v>
          </cell>
          <cell r="N161">
            <v>0.11293088717139255</v>
          </cell>
          <cell r="O161">
            <v>0.11325878483926055</v>
          </cell>
        </row>
        <row r="162">
          <cell r="B162">
            <v>38687</v>
          </cell>
          <cell r="M162">
            <v>0.10824227128067454</v>
          </cell>
          <cell r="N162">
            <v>0.11042241402081387</v>
          </cell>
          <cell r="O162">
            <v>0.10974329321974552</v>
          </cell>
        </row>
        <row r="163">
          <cell r="B163">
            <v>38718</v>
          </cell>
          <cell r="M163">
            <v>0.10062605243616218</v>
          </cell>
          <cell r="N163">
            <v>0.11296397752312037</v>
          </cell>
          <cell r="O163">
            <v>0.10914887596509981</v>
          </cell>
        </row>
        <row r="164">
          <cell r="B164">
            <v>38749</v>
          </cell>
          <cell r="M164">
            <v>0.10199040538616444</v>
          </cell>
          <cell r="N164">
            <v>0.11782178077218752</v>
          </cell>
          <cell r="O164">
            <v>0.11302236405691479</v>
          </cell>
        </row>
        <row r="165">
          <cell r="B165">
            <v>38777</v>
          </cell>
          <cell r="M165">
            <v>8.5679294543176354E-2</v>
          </cell>
          <cell r="N165">
            <v>0.10765230002300052</v>
          </cell>
          <cell r="O165">
            <v>0.10104567178685264</v>
          </cell>
        </row>
        <row r="166">
          <cell r="B166">
            <v>38808</v>
          </cell>
          <cell r="M166">
            <v>9.6184175082086654E-2</v>
          </cell>
          <cell r="N166">
            <v>0.10551867634937517</v>
          </cell>
          <cell r="O166">
            <v>0.10269861036000316</v>
          </cell>
        </row>
        <row r="167">
          <cell r="B167">
            <v>38838</v>
          </cell>
          <cell r="M167">
            <v>7.7110625937149457E-2</v>
          </cell>
          <cell r="N167">
            <v>0.10750262697702206</v>
          </cell>
          <cell r="O167">
            <v>9.8201335595919481E-2</v>
          </cell>
        </row>
        <row r="168">
          <cell r="B168">
            <v>38869</v>
          </cell>
          <cell r="M168">
            <v>5.7040165736000237E-2</v>
          </cell>
          <cell r="N168">
            <v>0.1093635854904873</v>
          </cell>
          <cell r="O168">
            <v>9.335282525644284E-2</v>
          </cell>
        </row>
        <row r="169">
          <cell r="B169">
            <v>38899</v>
          </cell>
          <cell r="M169">
            <v>5.9528389365230749E-2</v>
          </cell>
          <cell r="N169">
            <v>0.10589697415009613</v>
          </cell>
          <cell r="O169">
            <v>9.1725354550652227E-2</v>
          </cell>
        </row>
        <row r="170">
          <cell r="B170">
            <v>38930</v>
          </cell>
          <cell r="M170">
            <v>4.0500695497005523E-2</v>
          </cell>
          <cell r="N170">
            <v>0.10129807535454582</v>
          </cell>
          <cell r="O170">
            <v>8.2656109839433167E-2</v>
          </cell>
        </row>
        <row r="171">
          <cell r="B171">
            <v>38961</v>
          </cell>
          <cell r="M171">
            <v>2.8123531803724067E-2</v>
          </cell>
          <cell r="N171">
            <v>0.1001781424909578</v>
          </cell>
          <cell r="O171">
            <v>7.8012589288961598E-2</v>
          </cell>
        </row>
        <row r="172">
          <cell r="B172">
            <v>38991</v>
          </cell>
          <cell r="M172">
            <v>8.1593003881150761E-3</v>
          </cell>
          <cell r="N172">
            <v>0.10454687781247141</v>
          </cell>
          <cell r="O172">
            <v>7.4988113532276301E-2</v>
          </cell>
        </row>
        <row r="173">
          <cell r="B173">
            <v>39022</v>
          </cell>
          <cell r="M173">
            <v>1.1943606293040476E-2</v>
          </cell>
          <cell r="N173">
            <v>9.9803229521853165E-2</v>
          </cell>
          <cell r="O173">
            <v>7.3172822045076247E-2</v>
          </cell>
        </row>
        <row r="174">
          <cell r="B174">
            <v>39052</v>
          </cell>
          <cell r="M174">
            <v>1.490658561765601E-2</v>
          </cell>
          <cell r="N174">
            <v>9.6074541702938054E-2</v>
          </cell>
          <cell r="O174">
            <v>7.115977223762604E-2</v>
          </cell>
        </row>
        <row r="175">
          <cell r="B175">
            <v>39083</v>
          </cell>
          <cell r="M175">
            <v>8.8101162465825666E-4</v>
          </cell>
          <cell r="N175">
            <v>8.702523295996123E-2</v>
          </cell>
          <cell r="O175">
            <v>6.0780911144719951E-2</v>
          </cell>
        </row>
        <row r="176">
          <cell r="B176">
            <v>39114</v>
          </cell>
          <cell r="M176">
            <v>4.8706759475558581E-3</v>
          </cell>
          <cell r="N176">
            <v>7.3206646510813655E-2</v>
          </cell>
          <cell r="O176">
            <v>5.2693562497245994E-2</v>
          </cell>
        </row>
        <row r="177">
          <cell r="B177">
            <v>39142</v>
          </cell>
          <cell r="M177">
            <v>1.1229128850845482E-2</v>
          </cell>
          <cell r="N177">
            <v>7.6850531461986948E-2</v>
          </cell>
          <cell r="O177">
            <v>5.7313388219715211E-2</v>
          </cell>
        </row>
        <row r="178">
          <cell r="B178">
            <v>39173</v>
          </cell>
          <cell r="M178">
            <v>8.6166781773053813E-3</v>
          </cell>
          <cell r="N178">
            <v>7.3897338728350803E-2</v>
          </cell>
          <cell r="O178">
            <v>5.4519715753949871E-2</v>
          </cell>
        </row>
        <row r="179">
          <cell r="B179">
            <v>39203</v>
          </cell>
          <cell r="M179">
            <v>3.5455963006874036E-3</v>
          </cell>
          <cell r="N179">
            <v>6.6780546114775907E-2</v>
          </cell>
          <cell r="O179">
            <v>4.8280132775362139E-2</v>
          </cell>
        </row>
        <row r="180">
          <cell r="B180">
            <v>39234</v>
          </cell>
          <cell r="M180">
            <v>1.2061781363117419E-2</v>
          </cell>
          <cell r="N180">
            <v>6.6932671010050626E-2</v>
          </cell>
          <cell r="O180">
            <v>5.1039391657766497E-2</v>
          </cell>
        </row>
        <row r="181">
          <cell r="B181">
            <v>39264</v>
          </cell>
          <cell r="M181">
            <v>1.3823454490111464E-2</v>
          </cell>
          <cell r="N181">
            <v>6.2300370272091898E-2</v>
          </cell>
          <cell r="O181">
            <v>4.8364071317879898E-2</v>
          </cell>
        </row>
        <row r="182">
          <cell r="B182">
            <v>39295</v>
          </cell>
          <cell r="M182">
            <v>2.1368491731499573E-2</v>
          </cell>
          <cell r="N182">
            <v>5.5851703224818472E-2</v>
          </cell>
          <cell r="O182">
            <v>4.6026906615284968E-2</v>
          </cell>
        </row>
        <row r="183">
          <cell r="B183">
            <v>39326</v>
          </cell>
          <cell r="M183">
            <v>3.8859245655566754E-2</v>
          </cell>
          <cell r="N183">
            <v>5.3229819792131039E-2</v>
          </cell>
          <cell r="O183">
            <v>4.9134741013457273E-2</v>
          </cell>
        </row>
        <row r="184">
          <cell r="B184">
            <v>39356</v>
          </cell>
          <cell r="M184">
            <v>7.6394746800453106E-2</v>
          </cell>
          <cell r="N184">
            <v>3.5427533946601475E-2</v>
          </cell>
          <cell r="O184">
            <v>4.6817347890520278E-2</v>
          </cell>
        </row>
        <row r="185">
          <cell r="B185">
            <v>39387</v>
          </cell>
          <cell r="M185">
            <v>7.4500338288880696E-2</v>
          </cell>
          <cell r="N185">
            <v>3.6761204168262562E-2</v>
          </cell>
          <cell r="O185">
            <v>4.7341540526414816E-2</v>
          </cell>
        </row>
        <row r="186">
          <cell r="B186">
            <v>39417</v>
          </cell>
          <cell r="M186">
            <v>7.4121011284412175E-2</v>
          </cell>
          <cell r="N186">
            <v>3.6002672532070124E-2</v>
          </cell>
          <cell r="O186">
            <v>4.6857291099734244E-2</v>
          </cell>
        </row>
        <row r="187">
          <cell r="B187">
            <v>39448</v>
          </cell>
          <cell r="M187">
            <v>8.7152919695309139E-2</v>
          </cell>
          <cell r="N187">
            <v>3.5169661224011994E-2</v>
          </cell>
          <cell r="O187">
            <v>4.9644789523435984E-2</v>
          </cell>
        </row>
        <row r="188">
          <cell r="B188">
            <v>39479</v>
          </cell>
          <cell r="M188">
            <v>8.5831718063293039E-2</v>
          </cell>
          <cell r="N188">
            <v>3.8671491164964378E-2</v>
          </cell>
          <cell r="O188">
            <v>5.2018929537851699E-2</v>
          </cell>
        </row>
        <row r="189">
          <cell r="B189">
            <v>39508</v>
          </cell>
          <cell r="M189">
            <v>9.3717100771615547E-2</v>
          </cell>
          <cell r="N189">
            <v>3.7785501690402068E-2</v>
          </cell>
          <cell r="O189">
            <v>5.3468703953461816E-2</v>
          </cell>
        </row>
        <row r="190">
          <cell r="B190">
            <v>39539</v>
          </cell>
          <cell r="M190">
            <v>8.1893409966464326E-2</v>
          </cell>
          <cell r="N190">
            <v>3.6377928942515458E-2</v>
          </cell>
          <cell r="O190">
            <v>4.9283775346445458E-2</v>
          </cell>
        </row>
        <row r="191">
          <cell r="B191">
            <v>39569</v>
          </cell>
          <cell r="M191">
            <v>0.10437262632987143</v>
          </cell>
          <cell r="N191">
            <v>3.0770560247961765E-2</v>
          </cell>
          <cell r="O191">
            <v>5.181461175663804E-2</v>
          </cell>
        </row>
        <row r="192">
          <cell r="B192">
            <v>39600</v>
          </cell>
          <cell r="M192">
            <v>0.10699596510224607</v>
          </cell>
          <cell r="N192">
            <v>2.6266516410218266E-2</v>
          </cell>
          <cell r="O192">
            <v>4.9250742446813156E-2</v>
          </cell>
        </row>
        <row r="193">
          <cell r="B193">
            <v>39630</v>
          </cell>
          <cell r="M193">
            <v>9.9434287148750133E-2</v>
          </cell>
          <cell r="N193">
            <v>2.383540364944392E-2</v>
          </cell>
          <cell r="O193">
            <v>4.5348923672869024E-2</v>
          </cell>
        </row>
        <row r="194">
          <cell r="B194">
            <v>39661</v>
          </cell>
          <cell r="M194">
            <v>0.10832684837135953</v>
          </cell>
          <cell r="N194">
            <v>2.256772602621604E-2</v>
          </cell>
          <cell r="O194">
            <v>4.7474585943173553E-2</v>
          </cell>
        </row>
        <row r="195">
          <cell r="B195">
            <v>39692</v>
          </cell>
          <cell r="M195">
            <v>9.8328227334490093E-2</v>
          </cell>
          <cell r="N195">
            <v>1.849058271570958E-2</v>
          </cell>
          <cell r="O195">
            <v>4.1796745495297216E-2</v>
          </cell>
        </row>
        <row r="196">
          <cell r="B196">
            <v>39722</v>
          </cell>
          <cell r="M196">
            <v>7.6185734229064606E-2</v>
          </cell>
          <cell r="N196">
            <v>1.9830551426913479E-2</v>
          </cell>
          <cell r="O196">
            <v>3.5773555992735906E-2</v>
          </cell>
        </row>
        <row r="197">
          <cell r="B197">
            <v>39753</v>
          </cell>
          <cell r="M197">
            <v>7.8076975103484658E-2</v>
          </cell>
          <cell r="N197">
            <v>1.6410330439654119E-2</v>
          </cell>
          <cell r="O197">
            <v>3.3939623881484859E-2</v>
          </cell>
        </row>
        <row r="198">
          <cell r="B198">
            <v>39783</v>
          </cell>
          <cell r="M198">
            <v>7.0549065713388481E-2</v>
          </cell>
          <cell r="N198">
            <v>8.3677504288475202E-3</v>
          </cell>
          <cell r="O198">
            <v>2.4477869340315372E-2</v>
          </cell>
        </row>
        <row r="199">
          <cell r="B199">
            <v>39814</v>
          </cell>
          <cell r="M199">
            <v>8.5359586261859022E-2</v>
          </cell>
          <cell r="N199">
            <v>3.2865626832518924E-3</v>
          </cell>
          <cell r="O199">
            <v>2.3328907730512993E-2</v>
          </cell>
        </row>
        <row r="200">
          <cell r="B200">
            <v>39845</v>
          </cell>
          <cell r="M200">
            <v>8.1056796248940355E-2</v>
          </cell>
          <cell r="N200">
            <v>-6.4874116178177399E-3</v>
          </cell>
          <cell r="O200">
            <v>1.4864540934486081E-2</v>
          </cell>
        </row>
        <row r="201">
          <cell r="B201">
            <v>39873</v>
          </cell>
          <cell r="M201">
            <v>8.4864105905167131E-2</v>
          </cell>
          <cell r="N201">
            <v>-1.2513059037460139E-2</v>
          </cell>
          <cell r="O201">
            <v>1.1122252818538847E-2</v>
          </cell>
        </row>
        <row r="202">
          <cell r="B202">
            <v>39904</v>
          </cell>
          <cell r="M202">
            <v>9.8085027939400993E-2</v>
          </cell>
          <cell r="N202">
            <v>-1.6020040947212766E-2</v>
          </cell>
          <cell r="O202">
            <v>1.1699039042121662E-2</v>
          </cell>
        </row>
        <row r="203">
          <cell r="B203">
            <v>39934</v>
          </cell>
          <cell r="M203">
            <v>8.4635393539862269E-2</v>
          </cell>
          <cell r="N203">
            <v>-2.0543767245777445E-2</v>
          </cell>
          <cell r="O203">
            <v>5.6001453339373786E-3</v>
          </cell>
        </row>
        <row r="204">
          <cell r="B204">
            <v>39965</v>
          </cell>
          <cell r="M204">
            <v>0.11096325846788013</v>
          </cell>
          <cell r="N204">
            <v>-3.2457252576728712E-2</v>
          </cell>
          <cell r="O204">
            <v>2.2460261876453558E-3</v>
          </cell>
        </row>
        <row r="205">
          <cell r="B205">
            <v>39995</v>
          </cell>
          <cell r="M205">
            <v>8.5915830742720134E-2</v>
          </cell>
          <cell r="N205">
            <v>-3.0093385498738079E-2</v>
          </cell>
          <cell r="O205">
            <v>-1.9992046466990043E-3</v>
          </cell>
        </row>
        <row r="206">
          <cell r="B206">
            <v>40026</v>
          </cell>
          <cell r="M206">
            <v>8.1835258450375425E-2</v>
          </cell>
          <cell r="N206">
            <v>-3.4714383527827408E-2</v>
          </cell>
          <cell r="O206">
            <v>-6.130890107356457E-3</v>
          </cell>
        </row>
        <row r="207">
          <cell r="B207">
            <v>40057</v>
          </cell>
          <cell r="M207">
            <v>7.6294766081622667E-2</v>
          </cell>
          <cell r="N207">
            <v>-3.988287948779079E-2</v>
          </cell>
          <cell r="O207">
            <v>-1.1339078913586653E-2</v>
          </cell>
        </row>
        <row r="208">
          <cell r="B208">
            <v>40087</v>
          </cell>
          <cell r="M208">
            <v>7.6502535981396891E-2</v>
          </cell>
          <cell r="N208">
            <v>-4.1519277217767603E-2</v>
          </cell>
          <cell r="O208">
            <v>-1.2185201934842183E-2</v>
          </cell>
        </row>
        <row r="209">
          <cell r="B209">
            <v>40118</v>
          </cell>
          <cell r="M209">
            <v>7.5504311019806369E-2</v>
          </cell>
          <cell r="N209">
            <v>-4.6666286761024023E-2</v>
          </cell>
          <cell r="O209">
            <v>-1.6636785752584204E-2</v>
          </cell>
        </row>
        <row r="210">
          <cell r="B210">
            <v>40148</v>
          </cell>
          <cell r="M210">
            <v>8.7807882261667247E-2</v>
          </cell>
          <cell r="N210">
            <v>-4.7336676012584622E-2</v>
          </cell>
          <cell r="O210">
            <v>-1.3677878789865927E-2</v>
          </cell>
        </row>
        <row r="211">
          <cell r="B211">
            <v>40179</v>
          </cell>
          <cell r="M211">
            <v>6.9036876006155046E-2</v>
          </cell>
          <cell r="N211">
            <v>-5.3319127028435109E-2</v>
          </cell>
          <cell r="O211">
            <v>-1.3785007400679672E-2</v>
          </cell>
        </row>
        <row r="212">
          <cell r="B212">
            <v>40210</v>
          </cell>
          <cell r="M212">
            <v>7.2571154275166361E-2</v>
          </cell>
          <cell r="N212">
            <v>-5.5298394837243192E-2</v>
          </cell>
          <cell r="O212">
            <v>-1.3941023598883162E-2</v>
          </cell>
        </row>
        <row r="213">
          <cell r="B213">
            <v>40238</v>
          </cell>
          <cell r="M213">
            <v>6.5983517975232386E-2</v>
          </cell>
          <cell r="N213">
            <v>-5.7797221665797927E-2</v>
          </cell>
          <cell r="O213">
            <v>-1.7768077285601813E-2</v>
          </cell>
        </row>
        <row r="214">
          <cell r="B214">
            <v>40269</v>
          </cell>
          <cell r="M214">
            <v>6.3928801842554561E-2</v>
          </cell>
          <cell r="N214">
            <v>-6.4680986316978384E-2</v>
          </cell>
          <cell r="O214">
            <v>-2.2460439183001557E-2</v>
          </cell>
        </row>
        <row r="215">
          <cell r="B215">
            <v>40299</v>
          </cell>
          <cell r="M215">
            <v>6.5325811502997988E-2</v>
          </cell>
          <cell r="N215">
            <v>-6.3868617477768286E-2</v>
          </cell>
          <cell r="O215">
            <v>-2.2071649240466007E-2</v>
          </cell>
        </row>
        <row r="216">
          <cell r="B216">
            <v>40330</v>
          </cell>
          <cell r="M216">
            <v>4.2373851129756446E-2</v>
          </cell>
          <cell r="N216">
            <v>-3.9048349523164716E-2</v>
          </cell>
          <cell r="O216">
            <v>-1.1426096163308697E-2</v>
          </cell>
        </row>
        <row r="217">
          <cell r="B217">
            <v>40360</v>
          </cell>
          <cell r="M217">
            <v>6.9411153474851384E-2</v>
          </cell>
          <cell r="N217">
            <v>-5.0139855086426488E-2</v>
          </cell>
          <cell r="O217">
            <v>-1.0137847804251421E-2</v>
          </cell>
        </row>
        <row r="218">
          <cell r="B218">
            <v>40391</v>
          </cell>
          <cell r="M218">
            <v>6.9973125230818889E-2</v>
          </cell>
          <cell r="N218">
            <v>-5.0574633990103313E-2</v>
          </cell>
          <cell r="O218">
            <v>-9.9122566687243063E-3</v>
          </cell>
        </row>
        <row r="219">
          <cell r="B219">
            <v>40422</v>
          </cell>
          <cell r="M219">
            <v>7.3771216127897832E-2</v>
          </cell>
          <cell r="N219">
            <v>-5.0446892442996494E-2</v>
          </cell>
          <cell r="O219">
            <v>-8.3135332173022158E-3</v>
          </cell>
        </row>
        <row r="220">
          <cell r="B220">
            <v>40452</v>
          </cell>
          <cell r="M220">
            <v>8.0523512496202487E-2</v>
          </cell>
          <cell r="N220">
            <v>-5.4691985059719284E-2</v>
          </cell>
          <cell r="O220">
            <v>-8.802429775920606E-3</v>
          </cell>
        </row>
        <row r="221">
          <cell r="B221">
            <v>40483</v>
          </cell>
          <cell r="M221">
            <v>7.0540702999777105E-2</v>
          </cell>
          <cell r="N221">
            <v>-4.9856534788310203E-2</v>
          </cell>
          <cell r="O221">
            <v>-8.3869101627274123E-3</v>
          </cell>
        </row>
        <row r="222">
          <cell r="B222">
            <v>40513</v>
          </cell>
          <cell r="M222">
            <v>5.5916713642344629E-2</v>
          </cell>
          <cell r="N222">
            <v>-5.1985225819573988E-2</v>
          </cell>
          <cell r="O222">
            <v>-1.4480607752988872E-2</v>
          </cell>
        </row>
        <row r="223">
          <cell r="B223">
            <v>40544</v>
          </cell>
          <cell r="M223">
            <v>4.8032877164847054E-2</v>
          </cell>
          <cell r="N223">
            <v>-6.3642219872223182E-2</v>
          </cell>
          <cell r="O223">
            <v>-2.2941772956793671E-2</v>
          </cell>
        </row>
        <row r="224">
          <cell r="B224">
            <v>40575</v>
          </cell>
          <cell r="M224">
            <v>4.6481622206059114E-2</v>
          </cell>
          <cell r="N224">
            <v>-6.076110330136486E-2</v>
          </cell>
          <cell r="O224">
            <v>-2.1397426515679774E-2</v>
          </cell>
        </row>
        <row r="225">
          <cell r="B225">
            <v>40603</v>
          </cell>
          <cell r="M225">
            <v>4.761654524700476E-2</v>
          </cell>
          <cell r="N225">
            <v>-5.8677098162461805E-2</v>
          </cell>
          <cell r="O225">
            <v>-1.9758253000452197E-2</v>
          </cell>
        </row>
        <row r="226">
          <cell r="B226">
            <v>40634</v>
          </cell>
          <cell r="M226">
            <v>5.0320050963983842E-2</v>
          </cell>
          <cell r="N226">
            <v>-5.5901776290083749E-2</v>
          </cell>
          <cell r="O226">
            <v>-1.4977119363931424E-2</v>
          </cell>
        </row>
        <row r="227">
          <cell r="B227">
            <v>40664</v>
          </cell>
          <cell r="M227">
            <v>4.7283034409565827E-2</v>
          </cell>
          <cell r="N227">
            <v>-5.4188853155584527E-2</v>
          </cell>
          <cell r="O227">
            <v>-1.5059675988543852E-2</v>
          </cell>
        </row>
        <row r="228">
          <cell r="B228">
            <v>40695</v>
          </cell>
          <cell r="M228">
            <v>4.4763951360876852E-2</v>
          </cell>
          <cell r="N228">
            <v>-7.3042510219181511E-2</v>
          </cell>
          <cell r="O228">
            <v>-2.8037185324290115E-2</v>
          </cell>
        </row>
        <row r="229">
          <cell r="B229">
            <v>40725</v>
          </cell>
          <cell r="M229">
            <v>4.8663068765632422E-2</v>
          </cell>
          <cell r="N229">
            <v>-7.26850919043035E-2</v>
          </cell>
          <cell r="O229">
            <v>-2.602851674515605E-2</v>
          </cell>
        </row>
        <row r="230">
          <cell r="B230">
            <v>40756</v>
          </cell>
          <cell r="M230">
            <v>4.1487452242096712E-2</v>
          </cell>
          <cell r="N230">
            <v>-6.8884519120773979E-2</v>
          </cell>
          <cell r="O230">
            <v>-2.6145139351167357E-2</v>
          </cell>
        </row>
        <row r="231">
          <cell r="B231">
            <v>40787</v>
          </cell>
          <cell r="M231">
            <v>4.0581870159722033E-2</v>
          </cell>
          <cell r="N231">
            <v>-7.1126419913335237E-2</v>
          </cell>
          <cell r="O231">
            <v>-2.7288277701463359E-2</v>
          </cell>
        </row>
        <row r="232">
          <cell r="B232">
            <v>40817</v>
          </cell>
          <cell r="M232">
            <v>3.961419232484964E-2</v>
          </cell>
          <cell r="N232">
            <v>-6.5556934549496071E-2</v>
          </cell>
          <cell r="O232">
            <v>-2.4223557530904771E-2</v>
          </cell>
        </row>
        <row r="233">
          <cell r="B233">
            <v>40848</v>
          </cell>
          <cell r="M233">
            <v>4.044416081922475E-2</v>
          </cell>
          <cell r="N233">
            <v>-6.8010818104622284E-2</v>
          </cell>
          <cell r="O233">
            <v>-2.5134528509014098E-2</v>
          </cell>
        </row>
        <row r="234">
          <cell r="B234">
            <v>40878</v>
          </cell>
          <cell r="M234">
            <v>5.2247767619735708E-2</v>
          </cell>
          <cell r="N234">
            <v>-6.7839436106141182E-2</v>
          </cell>
          <cell r="O234">
            <v>-2.0107205976513165E-2</v>
          </cell>
        </row>
        <row r="235">
          <cell r="B235">
            <v>40909</v>
          </cell>
          <cell r="M235">
            <v>5.2026688590747217E-2</v>
          </cell>
          <cell r="N235">
            <v>-5.4911943949430109E-2</v>
          </cell>
          <cell r="O235">
            <v>-1.2249026610619995E-2</v>
          </cell>
        </row>
        <row r="236">
          <cell r="B236">
            <v>40940</v>
          </cell>
          <cell r="M236">
            <v>4.5744143225583844E-2</v>
          </cell>
          <cell r="N236">
            <v>-5.777965243181149E-2</v>
          </cell>
          <cell r="O236">
            <v>-1.6439536479279093E-2</v>
          </cell>
        </row>
        <row r="237">
          <cell r="B237">
            <v>40969</v>
          </cell>
          <cell r="M237">
            <v>5.1092079324877915E-2</v>
          </cell>
          <cell r="N237">
            <v>-5.6525947290703815E-2</v>
          </cell>
          <cell r="O237">
            <v>-1.340793318434419E-2</v>
          </cell>
        </row>
        <row r="238">
          <cell r="B238">
            <v>41000</v>
          </cell>
          <cell r="M238">
            <v>4.0866898657948125E-2</v>
          </cell>
          <cell r="N238">
            <v>-5.9547655311630088E-2</v>
          </cell>
          <cell r="O238">
            <v>-1.8829767042649936E-2</v>
          </cell>
        </row>
        <row r="239">
          <cell r="B239">
            <v>41030</v>
          </cell>
          <cell r="M239">
            <v>4.0656787560026109E-2</v>
          </cell>
          <cell r="N239">
            <v>-6.0622898676218173E-2</v>
          </cell>
          <cell r="O239">
            <v>-1.9423292299762807E-2</v>
          </cell>
        </row>
        <row r="240">
          <cell r="B240">
            <v>41061</v>
          </cell>
          <cell r="M240">
            <v>4.470388874706499E-2</v>
          </cell>
          <cell r="N240">
            <v>-6.2904723112818584E-2</v>
          </cell>
          <cell r="O240">
            <v>-1.8269915151474581E-2</v>
          </cell>
        </row>
        <row r="241">
          <cell r="B241">
            <v>41091</v>
          </cell>
          <cell r="M241">
            <v>3.7522428726919133E-2</v>
          </cell>
          <cell r="N241">
            <v>-6.301724951381249E-2</v>
          </cell>
          <cell r="O241">
            <v>-2.1167520464368872E-2</v>
          </cell>
        </row>
        <row r="242">
          <cell r="B242">
            <v>41122</v>
          </cell>
          <cell r="M242">
            <v>3.9027687943696154E-2</v>
          </cell>
          <cell r="N242">
            <v>-6.8144852228376962E-2</v>
          </cell>
          <cell r="O242">
            <v>-2.3373150085341354E-2</v>
          </cell>
        </row>
        <row r="243">
          <cell r="B243">
            <v>41153</v>
          </cell>
          <cell r="M243">
            <v>4.8454820238623686E-2</v>
          </cell>
          <cell r="N243">
            <v>-6.6539197482924584E-2</v>
          </cell>
          <cell r="O243">
            <v>-1.8185575899557604E-2</v>
          </cell>
        </row>
        <row r="244">
          <cell r="B244">
            <v>41183</v>
          </cell>
          <cell r="M244">
            <v>4.9430348355878673E-2</v>
          </cell>
          <cell r="N244">
            <v>-7.6474527108267076E-2</v>
          </cell>
          <cell r="O244">
            <v>-2.4068584601481646E-2</v>
          </cell>
        </row>
        <row r="245">
          <cell r="B245">
            <v>41214</v>
          </cell>
          <cell r="M245">
            <v>5.2573630593695686E-2</v>
          </cell>
          <cell r="N245">
            <v>-7.3519670860251574E-2</v>
          </cell>
          <cell r="O245">
            <v>-2.0544920581123782E-2</v>
          </cell>
        </row>
        <row r="246">
          <cell r="B246">
            <v>41244</v>
          </cell>
          <cell r="M246">
            <v>5.6019691969472429E-2</v>
          </cell>
          <cell r="N246">
            <v>-6.5860305860272805E-2</v>
          </cell>
          <cell r="O246">
            <v>-1.3898985344364956E-2</v>
          </cell>
        </row>
        <row r="247">
          <cell r="B247">
            <v>41275</v>
          </cell>
          <cell r="M247">
            <v>5.2909959075544633E-2</v>
          </cell>
          <cell r="N247">
            <v>-6.8452707079256547E-2</v>
          </cell>
          <cell r="O247">
            <v>-1.6206334206346429E-2</v>
          </cell>
        </row>
        <row r="248">
          <cell r="B248">
            <v>41306</v>
          </cell>
          <cell r="M248">
            <v>6.662078103139657E-2</v>
          </cell>
          <cell r="N248">
            <v>-6.7786404146190748E-2</v>
          </cell>
          <cell r="O248">
            <v>-9.9811163095664401E-3</v>
          </cell>
        </row>
        <row r="249">
          <cell r="B249">
            <v>41334</v>
          </cell>
          <cell r="M249">
            <v>6.1453454680173047E-2</v>
          </cell>
          <cell r="N249">
            <v>-8.1485322005243166E-2</v>
          </cell>
          <cell r="O249">
            <v>-1.9868527414128923E-2</v>
          </cell>
        </row>
        <row r="250">
          <cell r="B250">
            <v>41365</v>
          </cell>
          <cell r="M250">
            <v>5.9072768016956712E-2</v>
          </cell>
          <cell r="N250">
            <v>-6.608020652681057E-2</v>
          </cell>
          <cell r="O250">
            <v>-1.1548961039961281E-2</v>
          </cell>
        </row>
        <row r="251">
          <cell r="B251">
            <v>41395</v>
          </cell>
          <cell r="M251">
            <v>6.6397443367371967E-2</v>
          </cell>
          <cell r="N251">
            <v>-6.6432196233712437E-2</v>
          </cell>
          <cell r="O251">
            <v>-8.4812795721208589E-3</v>
          </cell>
        </row>
        <row r="252">
          <cell r="B252">
            <v>41426</v>
          </cell>
          <cell r="M252">
            <v>7.2328947302332303E-2</v>
          </cell>
          <cell r="N252">
            <v>-6.4996157609828242E-2</v>
          </cell>
          <cell r="O252">
            <v>-4.8487727039479012E-3</v>
          </cell>
        </row>
        <row r="253">
          <cell r="B253">
            <v>41456</v>
          </cell>
          <cell r="M253">
            <v>6.3684933418355127E-2</v>
          </cell>
          <cell r="N253">
            <v>-5.7517980846064964E-2</v>
          </cell>
          <cell r="O253">
            <v>-2.974895846768133E-3</v>
          </cell>
        </row>
        <row r="254">
          <cell r="B254">
            <v>41487</v>
          </cell>
          <cell r="M254">
            <v>6.5996096410947169E-2</v>
          </cell>
          <cell r="N254">
            <v>-4.8869573270424849E-2</v>
          </cell>
          <cell r="O254">
            <v>3.3684761867938118E-3</v>
          </cell>
        </row>
        <row r="255">
          <cell r="B255">
            <v>41518</v>
          </cell>
          <cell r="M255">
            <v>6.120101334316308E-2</v>
          </cell>
          <cell r="N255">
            <v>-4.0931110956254457E-2</v>
          </cell>
          <cell r="O255">
            <v>5.8322332896250106E-3</v>
          </cell>
        </row>
        <row r="256">
          <cell r="B256">
            <v>41548</v>
          </cell>
          <cell r="M256">
            <v>5.532416840039045E-2</v>
          </cell>
          <cell r="N256">
            <v>-3.0287155957187006E-2</v>
          </cell>
          <cell r="O256">
            <v>9.2160988871716754E-3</v>
          </cell>
        </row>
        <row r="257">
          <cell r="B257">
            <v>41579</v>
          </cell>
          <cell r="M257">
            <v>5.6442300789962374E-2</v>
          </cell>
          <cell r="N257">
            <v>-3.1860245433054213E-2</v>
          </cell>
          <cell r="O257">
            <v>9.2991640239417084E-3</v>
          </cell>
        </row>
        <row r="258">
          <cell r="B258">
            <v>41609</v>
          </cell>
          <cell r="M258">
            <v>4.2764058000650085E-2</v>
          </cell>
          <cell r="N258">
            <v>-3.2858959014789746E-2</v>
          </cell>
          <cell r="O258">
            <v>2.5768017770708695E-3</v>
          </cell>
        </row>
        <row r="259">
          <cell r="B259">
            <v>41640</v>
          </cell>
          <cell r="M259">
            <v>4.4568308326847106E-2</v>
          </cell>
          <cell r="N259">
            <v>-2.289277278413282E-2</v>
          </cell>
          <cell r="O259">
            <v>8.7218114318938778E-3</v>
          </cell>
        </row>
        <row r="260">
          <cell r="B260">
            <v>41671</v>
          </cell>
          <cell r="M260">
            <v>3.566868564674075E-2</v>
          </cell>
          <cell r="N260">
            <v>-2.0867193224753722E-2</v>
          </cell>
          <cell r="O260">
            <v>5.7445470717976121E-3</v>
          </cell>
        </row>
        <row r="261">
          <cell r="B261">
            <v>41699</v>
          </cell>
          <cell r="M261">
            <v>3.1552408699648593E-2</v>
          </cell>
          <cell r="N261">
            <v>8.6437871666913413E-3</v>
          </cell>
          <cell r="O261">
            <v>1.9472171109236269E-2</v>
          </cell>
        </row>
        <row r="262">
          <cell r="B262">
            <v>41730</v>
          </cell>
          <cell r="M262">
            <v>3.3332132597030162E-2</v>
          </cell>
          <cell r="N262">
            <v>4.0806044940140396E-3</v>
          </cell>
          <cell r="O262">
            <v>1.7894295869715693E-2</v>
          </cell>
        </row>
        <row r="263">
          <cell r="B263">
            <v>41760</v>
          </cell>
          <cell r="M263">
            <v>2.7691445334343534E-2</v>
          </cell>
          <cell r="N263">
            <v>1.2128692886476555E-2</v>
          </cell>
          <cell r="O263">
            <v>1.9531150653663953E-2</v>
          </cell>
        </row>
        <row r="264">
          <cell r="B264">
            <v>41791</v>
          </cell>
          <cell r="M264">
            <v>1.8857461377900453E-2</v>
          </cell>
          <cell r="N264">
            <v>2.2611425289880138E-2</v>
          </cell>
          <cell r="O264">
            <v>2.0815395990453567E-2</v>
          </cell>
        </row>
        <row r="265">
          <cell r="B265">
            <v>41821</v>
          </cell>
          <cell r="M265">
            <v>2.3897777911889406E-2</v>
          </cell>
          <cell r="N265">
            <v>2.6395765954673855E-2</v>
          </cell>
          <cell r="O265">
            <v>2.5205567780154814E-2</v>
          </cell>
        </row>
        <row r="266">
          <cell r="B266">
            <v>41852</v>
          </cell>
          <cell r="M266">
            <v>2.6460827226323591E-2</v>
          </cell>
          <cell r="N266">
            <v>2.3192390287259945E-2</v>
          </cell>
          <cell r="O266">
            <v>2.4754318605500591E-2</v>
          </cell>
        </row>
        <row r="267">
          <cell r="B267">
            <v>41883</v>
          </cell>
          <cell r="M267">
            <v>1.7378862394066497E-2</v>
          </cell>
          <cell r="N267">
            <v>2.6755455418306706E-2</v>
          </cell>
          <cell r="O267">
            <v>2.2260542752308377E-2</v>
          </cell>
        </row>
        <row r="268">
          <cell r="B268">
            <v>41913</v>
          </cell>
          <cell r="M268">
            <v>2.4511101601747631E-2</v>
          </cell>
          <cell r="N268">
            <v>3.2854763297221368E-2</v>
          </cell>
          <cell r="O268">
            <v>2.8746878413694166E-2</v>
          </cell>
        </row>
        <row r="269">
          <cell r="B269">
            <v>41944</v>
          </cell>
          <cell r="M269">
            <v>2.2517131054733186E-2</v>
          </cell>
          <cell r="N269">
            <v>3.9624271170936254E-2</v>
          </cell>
          <cell r="O269">
            <v>3.1078624432637092E-2</v>
          </cell>
        </row>
        <row r="270">
          <cell r="B270">
            <v>41974</v>
          </cell>
          <cell r="M270">
            <v>3.1728663025148762E-2</v>
          </cell>
          <cell r="N270">
            <v>4.305778394964932E-2</v>
          </cell>
          <cell r="O270">
            <v>3.7395115455006955E-2</v>
          </cell>
        </row>
        <row r="271">
          <cell r="B271">
            <v>42005</v>
          </cell>
          <cell r="M271">
            <v>3.1551184524954978E-2</v>
          </cell>
          <cell r="N271">
            <v>4.2901538194441757E-2</v>
          </cell>
          <cell r="O271">
            <v>3.7248297785998696E-2</v>
          </cell>
        </row>
        <row r="272">
          <cell r="B272">
            <v>42036</v>
          </cell>
          <cell r="M272">
            <v>3.2962924706646746E-2</v>
          </cell>
          <cell r="N272">
            <v>5.1185191548222431E-2</v>
          </cell>
          <cell r="O272">
            <v>4.210971103384531E-2</v>
          </cell>
        </row>
        <row r="273">
          <cell r="B273">
            <v>42064</v>
          </cell>
          <cell r="M273">
            <v>3.9979393710073419E-2</v>
          </cell>
          <cell r="N273">
            <v>4.8310282959723727E-2</v>
          </cell>
          <cell r="O273">
            <v>4.4239392850519588E-2</v>
          </cell>
        </row>
        <row r="274">
          <cell r="B274">
            <v>42095</v>
          </cell>
          <cell r="M274">
            <v>4.9042295280846471E-2</v>
          </cell>
          <cell r="N274">
            <v>4.8368371076306316E-2</v>
          </cell>
          <cell r="O274">
            <v>4.8698970202745162E-2</v>
          </cell>
        </row>
        <row r="275">
          <cell r="B275">
            <v>42125</v>
          </cell>
          <cell r="M275">
            <v>4.8850565728002504E-2</v>
          </cell>
          <cell r="N275">
            <v>4.7985963601081094E-2</v>
          </cell>
          <cell r="O275">
            <v>4.8409595032862462E-2</v>
          </cell>
        </row>
        <row r="276">
          <cell r="B276">
            <v>42156</v>
          </cell>
          <cell r="M276">
            <v>4.7410893002476584E-2</v>
          </cell>
          <cell r="N276">
            <v>4.6882239102838286E-2</v>
          </cell>
          <cell r="O276">
            <v>4.7140793080716614E-2</v>
          </cell>
        </row>
        <row r="277">
          <cell r="B277">
            <v>42186</v>
          </cell>
          <cell r="M277">
            <v>5.1551543780547604E-2</v>
          </cell>
          <cell r="N277">
            <v>4.4652757142511046E-2</v>
          </cell>
          <cell r="O277">
            <v>4.8021803732873902E-2</v>
          </cell>
        </row>
        <row r="278">
          <cell r="B278">
            <v>42217</v>
          </cell>
          <cell r="M278">
            <v>5.1403950421681444E-2</v>
          </cell>
          <cell r="N278">
            <v>5.242431851809326E-2</v>
          </cell>
          <cell r="O278">
            <v>5.1924639415603435E-2</v>
          </cell>
        </row>
        <row r="279">
          <cell r="B279">
            <v>42248</v>
          </cell>
          <cell r="M279">
            <v>5.5759644095352501E-2</v>
          </cell>
          <cell r="N279">
            <v>4.9579714943597031E-2</v>
          </cell>
          <cell r="O279">
            <v>5.2588833165797544E-2</v>
          </cell>
        </row>
        <row r="280">
          <cell r="B280">
            <v>42278</v>
          </cell>
          <cell r="M280">
            <v>5.1533540065035854E-2</v>
          </cell>
          <cell r="N280">
            <v>5.0592361367747474E-2</v>
          </cell>
          <cell r="O280">
            <v>5.1051646643361703E-2</v>
          </cell>
        </row>
        <row r="281">
          <cell r="B281">
            <v>42309</v>
          </cell>
          <cell r="M281">
            <v>5.6084911933613979E-2</v>
          </cell>
          <cell r="N281">
            <v>5.8953518496481117E-2</v>
          </cell>
          <cell r="O281">
            <v>5.7542200287376222E-2</v>
          </cell>
        </row>
        <row r="282">
          <cell r="B282">
            <v>42339</v>
          </cell>
          <cell r="M282">
            <v>5.5945412652905979E-2</v>
          </cell>
          <cell r="N282">
            <v>5.3210573793945004E-2</v>
          </cell>
          <cell r="O282">
            <v>5.4560351253206463E-2</v>
          </cell>
        </row>
        <row r="283">
          <cell r="B283">
            <v>42370</v>
          </cell>
          <cell r="M283">
            <v>5.9777960640458039E-2</v>
          </cell>
          <cell r="N283">
            <v>5.3561690387225358E-2</v>
          </cell>
          <cell r="O283">
            <v>5.6587792099268786E-2</v>
          </cell>
        </row>
        <row r="284">
          <cell r="B284">
            <v>42401</v>
          </cell>
          <cell r="M284">
            <v>5.5494417319095657E-2</v>
          </cell>
          <cell r="N284">
            <v>5.9622488385370653E-2</v>
          </cell>
          <cell r="O284">
            <v>5.7620173905000405E-2</v>
          </cell>
        </row>
        <row r="285">
          <cell r="B285">
            <v>42430</v>
          </cell>
          <cell r="M285">
            <v>6.2217976782696027E-2</v>
          </cell>
          <cell r="N285">
            <v>5.4242162013888207E-2</v>
          </cell>
          <cell r="O285">
            <v>5.8066644004065804E-2</v>
          </cell>
        </row>
        <row r="286">
          <cell r="B286">
            <v>42461</v>
          </cell>
          <cell r="M286">
            <v>4.8821135292080875E-2</v>
          </cell>
          <cell r="N286">
            <v>5.4370535531764297E-2</v>
          </cell>
          <cell r="O286">
            <v>5.1677198490711618E-2</v>
          </cell>
        </row>
        <row r="287">
          <cell r="B287">
            <v>42491</v>
          </cell>
          <cell r="M287">
            <v>5.7469891562286435E-2</v>
          </cell>
          <cell r="N287">
            <v>6.4820775950343856E-2</v>
          </cell>
          <cell r="O287">
            <v>6.12702528014617E-2</v>
          </cell>
        </row>
        <row r="288">
          <cell r="B288">
            <v>42522</v>
          </cell>
          <cell r="M288">
            <v>6.2383228688110526E-2</v>
          </cell>
          <cell r="N288">
            <v>6.6420792045713606E-2</v>
          </cell>
          <cell r="O288">
            <v>6.4473936766372475E-2</v>
          </cell>
        </row>
        <row r="289">
          <cell r="B289">
            <v>42552</v>
          </cell>
          <cell r="M289">
            <v>6.3509240942153822E-2</v>
          </cell>
          <cell r="N289">
            <v>6.5707845886745497E-2</v>
          </cell>
          <cell r="O289">
            <v>6.4645530224773484E-2</v>
          </cell>
        </row>
        <row r="290">
          <cell r="B290">
            <v>42583</v>
          </cell>
          <cell r="M290">
            <v>6.0870472123221386E-2</v>
          </cell>
          <cell r="N290">
            <v>7.0279046970430414E-2</v>
          </cell>
          <cell r="O290">
            <v>6.5731070807623526E-2</v>
          </cell>
        </row>
        <row r="291">
          <cell r="B291">
            <v>42614</v>
          </cell>
          <cell r="M291">
            <v>6.1814557877944987E-2</v>
          </cell>
          <cell r="N291">
            <v>7.4260738286626271E-2</v>
          </cell>
          <cell r="O291">
            <v>6.8255889702276251E-2</v>
          </cell>
        </row>
        <row r="292">
          <cell r="B292">
            <v>42644</v>
          </cell>
          <cell r="M292">
            <v>6.6418857699096723E-2</v>
          </cell>
          <cell r="N292">
            <v>7.8340773472378444E-2</v>
          </cell>
          <cell r="O292">
            <v>7.2613935086265791E-2</v>
          </cell>
        </row>
        <row r="293">
          <cell r="B293">
            <v>42675</v>
          </cell>
          <cell r="M293">
            <v>6.0023532228518528E-2</v>
          </cell>
          <cell r="N293">
            <v>7.0280906325928871E-2</v>
          </cell>
          <cell r="O293">
            <v>6.5328793582135614E-2</v>
          </cell>
        </row>
        <row r="294">
          <cell r="B294">
            <v>42705</v>
          </cell>
          <cell r="M294">
            <v>5.4733951781168466E-2</v>
          </cell>
          <cell r="N294">
            <v>7.6183718360697483E-2</v>
          </cell>
          <cell r="O294">
            <v>6.5703563908947604E-2</v>
          </cell>
        </row>
        <row r="295">
          <cell r="B295">
            <v>42736</v>
          </cell>
          <cell r="M295">
            <v>5.2358501078202835E-2</v>
          </cell>
          <cell r="N295">
            <v>8.105310857340231E-2</v>
          </cell>
          <cell r="O295">
            <v>6.7180720660356741E-2</v>
          </cell>
        </row>
        <row r="296">
          <cell r="B296">
            <v>42767</v>
          </cell>
          <cell r="M296">
            <v>6.0000834852752982E-2</v>
          </cell>
          <cell r="N296">
            <v>6.8858534896477197E-2</v>
          </cell>
          <cell r="O296">
            <v>6.4619847740081005E-2</v>
          </cell>
        </row>
        <row r="297">
          <cell r="B297">
            <v>42795</v>
          </cell>
          <cell r="M297">
            <v>5.3371126865494389E-2</v>
          </cell>
          <cell r="N297">
            <v>6.8166825395117536E-2</v>
          </cell>
          <cell r="O297">
            <v>6.1122218094083136E-2</v>
          </cell>
        </row>
        <row r="298">
          <cell r="B298">
            <v>42826</v>
          </cell>
          <cell r="M298">
            <v>6.4743154847354933E-2</v>
          </cell>
          <cell r="N298">
            <v>6.1854702454518184E-2</v>
          </cell>
          <cell r="O298">
            <v>6.3233678091336731E-2</v>
          </cell>
        </row>
        <row r="299">
          <cell r="B299">
            <v>42856</v>
          </cell>
          <cell r="M299">
            <v>5.4945456830217676E-2</v>
          </cell>
          <cell r="N299">
            <v>4.7305878630562903E-2</v>
          </cell>
          <cell r="O299">
            <v>5.0931021886206684E-2</v>
          </cell>
        </row>
        <row r="300">
          <cell r="B300">
            <v>42887</v>
          </cell>
          <cell r="M300">
            <v>5.4651035010698124E-2</v>
          </cell>
          <cell r="N300">
            <v>3.5910711333410061E-2</v>
          </cell>
          <cell r="O300">
            <v>4.4831346531948535E-2</v>
          </cell>
        </row>
        <row r="301">
          <cell r="B301">
            <v>42917</v>
          </cell>
          <cell r="M301">
            <v>5.2852003145718474E-2</v>
          </cell>
          <cell r="N301">
            <v>3.4572355578882608E-2</v>
          </cell>
          <cell r="O301">
            <v>4.3284271141734276E-2</v>
          </cell>
        </row>
        <row r="302">
          <cell r="B302">
            <v>42948</v>
          </cell>
          <cell r="M302">
            <v>5.0177172897254874E-2</v>
          </cell>
          <cell r="N302">
            <v>2.0993400163175302E-2</v>
          </cell>
          <cell r="O302">
            <v>3.486301887070975E-2</v>
          </cell>
        </row>
        <row r="303">
          <cell r="B303">
            <v>42979</v>
          </cell>
          <cell r="M303">
            <v>5.4975010235841504E-2</v>
          </cell>
          <cell r="N303">
            <v>1.0261678739482916E-2</v>
          </cell>
          <cell r="O303">
            <v>3.1569881810804112E-2</v>
          </cell>
        </row>
        <row r="304">
          <cell r="B304">
            <v>43009</v>
          </cell>
          <cell r="M304">
            <v>5.0345638609417431E-2</v>
          </cell>
          <cell r="N304">
            <v>-1.9422541778467695E-3</v>
          </cell>
          <cell r="O304">
            <v>2.2777246201238333E-2</v>
          </cell>
        </row>
        <row r="305">
          <cell r="B305">
            <v>43040</v>
          </cell>
          <cell r="M305">
            <v>5.2984006766463088E-2</v>
          </cell>
          <cell r="N305">
            <v>-1.0130550977654029E-2</v>
          </cell>
          <cell r="O305">
            <v>1.9932868541848281E-2</v>
          </cell>
        </row>
        <row r="306">
          <cell r="B306">
            <v>43070</v>
          </cell>
          <cell r="M306">
            <v>5.3610455217748543E-2</v>
          </cell>
          <cell r="N306">
            <v>-1.7617367073773371E-2</v>
          </cell>
          <cell r="O306">
            <v>1.645079465039534E-2</v>
          </cell>
        </row>
        <row r="307">
          <cell r="B307">
            <v>43101</v>
          </cell>
          <cell r="M307">
            <v>6.0274738768837821E-2</v>
          </cell>
          <cell r="N307">
            <v>-2.9805834983201773E-2</v>
          </cell>
          <cell r="O307">
            <v>1.2444719209038002E-2</v>
          </cell>
        </row>
        <row r="308">
          <cell r="B308">
            <v>43132</v>
          </cell>
          <cell r="M308">
            <v>6.2930992139029973E-2</v>
          </cell>
          <cell r="N308">
            <v>-3.225652119148581E-2</v>
          </cell>
          <cell r="O308">
            <v>1.2371033275254462E-2</v>
          </cell>
        </row>
        <row r="309">
          <cell r="B309">
            <v>43160</v>
          </cell>
          <cell r="M309">
            <v>5.7397180455692753E-2</v>
          </cell>
        </row>
        <row r="310">
          <cell r="B310">
            <v>43191</v>
          </cell>
          <cell r="M310">
            <v>5.245697070640154E-2</v>
          </cell>
        </row>
        <row r="311">
          <cell r="B311">
            <v>43221</v>
          </cell>
          <cell r="M311">
            <v>5.6635048004829658E-2</v>
          </cell>
        </row>
        <row r="312">
          <cell r="B312">
            <v>43252</v>
          </cell>
          <cell r="M312">
            <v>5.6054343777266924E-2</v>
          </cell>
        </row>
        <row r="313">
          <cell r="B313">
            <v>43282</v>
          </cell>
          <cell r="M313">
            <v>5.2803272039439131E-2</v>
          </cell>
        </row>
        <row r="314">
          <cell r="B314">
            <v>43313</v>
          </cell>
          <cell r="M314">
            <v>5.7709012372699098E-2</v>
          </cell>
        </row>
        <row r="315">
          <cell r="B315">
            <v>43344</v>
          </cell>
        </row>
        <row r="316">
          <cell r="B316">
            <v>43374</v>
          </cell>
        </row>
        <row r="317">
          <cell r="B317">
            <v>43405</v>
          </cell>
        </row>
        <row r="318">
          <cell r="B318">
            <v>43435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7284E-37DD-4915-A33F-53DC3C6B707C}">
  <sheetPr>
    <tabColor rgb="FF00B6A3"/>
    <pageSetUpPr fitToPage="1"/>
  </sheetPr>
  <dimension ref="A1:AA18"/>
  <sheetViews>
    <sheetView showGridLines="0" tabSelected="1" zoomScale="85" zoomScaleNormal="85" workbookViewId="0"/>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4" customWidth="1"/>
    <col min="9" max="9" width="20.7109375" style="4" customWidth="1"/>
    <col min="10" max="10" width="5.7109375" style="4" customWidth="1"/>
    <col min="11" max="11" width="18.7109375" style="4" customWidth="1"/>
    <col min="12" max="13" width="12.7109375" style="4" customWidth="1"/>
    <col min="14" max="16384" width="9.140625" style="1"/>
  </cols>
  <sheetData>
    <row r="1" spans="1:27" ht="229.5" customHeight="1" x14ac:dyDescent="0.2"/>
    <row r="2" spans="1:27" ht="35.1" customHeight="1" thickBot="1" x14ac:dyDescent="0.35">
      <c r="A2" s="63" t="str">
        <f>' Business update (data)'!A2:C2</f>
        <v>Release date : 26 September 2018</v>
      </c>
      <c r="B2" s="64"/>
      <c r="C2" s="42"/>
      <c r="D2" s="65"/>
      <c r="E2" s="69"/>
      <c r="F2" s="69"/>
      <c r="G2" s="69"/>
      <c r="H2" s="129"/>
      <c r="I2" s="129"/>
      <c r="J2" s="129"/>
      <c r="K2" s="61"/>
    </row>
    <row r="3" spans="1:27" s="3" customFormat="1" ht="12" customHeight="1" x14ac:dyDescent="0.25">
      <c r="A3" s="2"/>
      <c r="B3" s="23"/>
      <c r="C3" s="24"/>
      <c r="D3" s="24"/>
      <c r="E3" s="24"/>
      <c r="F3" s="24"/>
      <c r="G3" s="24"/>
      <c r="H3" s="24"/>
      <c r="I3" s="24"/>
      <c r="J3" s="24"/>
      <c r="K3" s="24"/>
      <c r="L3" s="24"/>
      <c r="M3" s="57"/>
    </row>
    <row r="4" spans="1:27" s="3" customFormat="1" ht="81.75" customHeight="1" x14ac:dyDescent="0.25">
      <c r="A4" s="135" t="str">
        <f>"UK Finance: Business Finance Update for "&amp;TEXT(' Business update (data)'!$P$3,"mmmm yyyy")</f>
        <v>UK Finance: Business Finance Update for August 2018</v>
      </c>
      <c r="B4" s="135"/>
      <c r="C4" s="135"/>
      <c r="D4" s="135"/>
      <c r="E4" s="135"/>
      <c r="F4" s="135"/>
      <c r="G4" s="135"/>
      <c r="H4" s="135"/>
      <c r="I4" s="135"/>
      <c r="J4" s="135"/>
      <c r="K4" s="135"/>
      <c r="L4" s="135"/>
      <c r="M4" s="135"/>
    </row>
    <row r="5" spans="1:27" s="3" customFormat="1" ht="45" customHeight="1" x14ac:dyDescent="0.35">
      <c r="A5" s="123" t="s">
        <v>7</v>
      </c>
      <c r="B5" s="124"/>
      <c r="C5" s="124"/>
      <c r="D5" s="124"/>
      <c r="E5" s="124"/>
      <c r="F5" s="124"/>
      <c r="G5" s="124"/>
      <c r="H5" s="124"/>
      <c r="I5" s="124"/>
      <c r="J5" s="124"/>
      <c r="K5" s="98"/>
      <c r="L5" s="98"/>
      <c r="M5" s="58"/>
    </row>
    <row r="6" spans="1:27" s="3" customFormat="1" ht="126.75" customHeight="1" x14ac:dyDescent="0.25">
      <c r="A6" s="99" t="s">
        <v>0</v>
      </c>
      <c r="B6" s="130" t="s">
        <v>48</v>
      </c>
      <c r="C6" s="126"/>
      <c r="D6" s="126"/>
      <c r="E6" s="126"/>
      <c r="F6" s="126"/>
      <c r="G6" s="126"/>
      <c r="H6" s="126"/>
      <c r="I6" s="126"/>
      <c r="J6" s="126"/>
      <c r="K6" s="126"/>
      <c r="L6" s="126"/>
      <c r="M6" s="58"/>
    </row>
    <row r="7" spans="1:27" s="3" customFormat="1" ht="54" customHeight="1" x14ac:dyDescent="0.25">
      <c r="A7" s="99" t="s">
        <v>0</v>
      </c>
      <c r="B7" s="130" t="s">
        <v>49</v>
      </c>
      <c r="C7" s="126"/>
      <c r="D7" s="126"/>
      <c r="E7" s="126"/>
      <c r="F7" s="126"/>
      <c r="G7" s="126"/>
      <c r="H7" s="126"/>
      <c r="I7" s="126"/>
      <c r="J7" s="126"/>
      <c r="K7" s="126"/>
      <c r="L7" s="126"/>
      <c r="M7" s="70"/>
      <c r="Q7" s="115"/>
      <c r="R7" s="116"/>
      <c r="S7" s="116"/>
      <c r="T7" s="116"/>
      <c r="U7" s="116"/>
      <c r="V7" s="116"/>
      <c r="W7" s="116"/>
      <c r="X7" s="116"/>
      <c r="Y7" s="116"/>
      <c r="Z7" s="116"/>
      <c r="AA7" s="116"/>
    </row>
    <row r="8" spans="1:27" s="3" customFormat="1" ht="24.75" customHeight="1" x14ac:dyDescent="0.25">
      <c r="A8" s="99"/>
      <c r="B8" s="130"/>
      <c r="C8" s="126"/>
      <c r="D8" s="126"/>
      <c r="E8" s="126"/>
      <c r="F8" s="126"/>
      <c r="G8" s="126"/>
      <c r="H8" s="126"/>
      <c r="I8" s="126"/>
      <c r="J8" s="126"/>
      <c r="K8" s="126"/>
      <c r="L8" s="126"/>
      <c r="M8" s="70"/>
    </row>
    <row r="9" spans="1:27" s="3" customFormat="1" ht="12" customHeight="1" x14ac:dyDescent="0.25">
      <c r="A9" s="100"/>
      <c r="B9" s="101"/>
      <c r="C9" s="98"/>
      <c r="D9" s="98"/>
      <c r="E9" s="98"/>
      <c r="F9" s="98"/>
      <c r="G9" s="98"/>
      <c r="H9" s="98"/>
      <c r="I9" s="98"/>
      <c r="J9" s="98"/>
      <c r="K9" s="98"/>
      <c r="L9" s="98"/>
      <c r="M9" s="58"/>
    </row>
    <row r="10" spans="1:27" s="10" customFormat="1" ht="50.1" customHeight="1" x14ac:dyDescent="0.35">
      <c r="A10" s="133" t="s">
        <v>47</v>
      </c>
      <c r="B10" s="134"/>
      <c r="C10" s="134"/>
      <c r="D10" s="134"/>
      <c r="E10" s="134"/>
      <c r="F10" s="134"/>
      <c r="G10" s="134"/>
      <c r="H10" s="134"/>
      <c r="I10" s="134"/>
      <c r="J10" s="134"/>
      <c r="K10" s="124"/>
      <c r="L10" s="124"/>
      <c r="M10" s="27"/>
    </row>
    <row r="11" spans="1:27" s="68" customFormat="1" ht="230.25" customHeight="1" x14ac:dyDescent="0.25">
      <c r="A11" s="102"/>
      <c r="B11" s="125" t="s">
        <v>50</v>
      </c>
      <c r="C11" s="126"/>
      <c r="D11" s="126"/>
      <c r="E11" s="126"/>
      <c r="F11" s="126"/>
      <c r="G11" s="126"/>
      <c r="H11" s="126"/>
      <c r="I11" s="126"/>
      <c r="J11" s="126"/>
      <c r="K11" s="126"/>
      <c r="L11" s="126"/>
      <c r="M11" s="50"/>
      <c r="O11" s="33"/>
    </row>
    <row r="12" spans="1:27" ht="53.25" customHeight="1" thickBot="1" x14ac:dyDescent="0.25">
      <c r="A12" s="20"/>
      <c r="B12" s="20"/>
      <c r="C12" s="20"/>
      <c r="D12" s="20"/>
      <c r="E12" s="20"/>
      <c r="F12" s="21"/>
      <c r="G12" s="21"/>
      <c r="H12" s="21"/>
      <c r="I12" s="21"/>
      <c r="J12" s="20"/>
      <c r="K12" s="20"/>
      <c r="L12" s="22"/>
      <c r="M12" s="21"/>
    </row>
    <row r="13" spans="1:27" s="68" customFormat="1" ht="42.95" customHeight="1" x14ac:dyDescent="0.25">
      <c r="A13" s="127" t="s">
        <v>10</v>
      </c>
      <c r="B13" s="128"/>
      <c r="C13" s="128"/>
      <c r="D13" s="128"/>
      <c r="E13" s="128"/>
      <c r="F13" s="128"/>
      <c r="G13" s="128"/>
      <c r="H13" s="128"/>
      <c r="I13" s="128"/>
      <c r="J13" s="128"/>
      <c r="K13" s="67"/>
      <c r="L13" s="74"/>
      <c r="M13" s="75"/>
    </row>
    <row r="14" spans="1:27" s="78" customFormat="1" ht="27.75" customHeight="1" x14ac:dyDescent="0.25">
      <c r="A14" s="76">
        <v>1</v>
      </c>
      <c r="B14" s="117" t="s">
        <v>12</v>
      </c>
      <c r="C14" s="131"/>
      <c r="D14" s="131"/>
      <c r="E14" s="131"/>
      <c r="F14" s="131"/>
      <c r="G14" s="131"/>
      <c r="H14" s="131"/>
      <c r="I14" s="131"/>
      <c r="J14" s="131"/>
      <c r="K14" s="132"/>
      <c r="L14" s="132"/>
      <c r="M14" s="77"/>
    </row>
    <row r="15" spans="1:27" ht="71.25" customHeight="1" x14ac:dyDescent="0.25">
      <c r="A15" s="72">
        <f>A14+1</f>
        <v>2</v>
      </c>
      <c r="B15" s="117" t="s">
        <v>52</v>
      </c>
      <c r="C15" s="119"/>
      <c r="D15" s="119"/>
      <c r="E15" s="119"/>
      <c r="F15" s="119"/>
      <c r="G15" s="119"/>
      <c r="H15" s="119"/>
      <c r="I15" s="119"/>
      <c r="J15" s="119"/>
      <c r="K15" s="119"/>
      <c r="L15" s="119"/>
      <c r="M15" s="73"/>
    </row>
    <row r="16" spans="1:27" ht="37.5" customHeight="1" x14ac:dyDescent="0.2">
      <c r="A16" s="72">
        <f>A15+1</f>
        <v>3</v>
      </c>
      <c r="B16" s="117" t="s">
        <v>46</v>
      </c>
      <c r="C16" s="118"/>
      <c r="D16" s="118"/>
      <c r="E16" s="118"/>
      <c r="F16" s="118"/>
      <c r="G16" s="118"/>
      <c r="H16" s="118"/>
      <c r="I16" s="118"/>
      <c r="J16" s="119"/>
      <c r="K16" s="119"/>
      <c r="L16" s="119"/>
      <c r="M16" s="66"/>
    </row>
    <row r="17" spans="1:13" ht="15" customHeight="1" x14ac:dyDescent="0.2">
      <c r="A17" s="10"/>
      <c r="B17" s="10"/>
      <c r="C17" s="10"/>
      <c r="D17" s="10"/>
      <c r="E17" s="10"/>
      <c r="F17" s="66"/>
      <c r="G17" s="66"/>
      <c r="H17" s="66"/>
      <c r="I17" s="66"/>
      <c r="J17" s="10"/>
      <c r="K17" s="10"/>
      <c r="L17" s="71"/>
      <c r="M17" s="66"/>
    </row>
    <row r="18" spans="1:13" ht="27" customHeight="1" x14ac:dyDescent="0.25">
      <c r="A18" s="18"/>
      <c r="B18" s="18"/>
      <c r="C18" s="10"/>
      <c r="D18" s="10"/>
      <c r="E18" s="10"/>
      <c r="F18" s="10"/>
      <c r="G18" s="10"/>
      <c r="H18" s="66"/>
      <c r="J18" s="19" t="s">
        <v>2</v>
      </c>
      <c r="K18" s="120">
        <f>' Business update (data)'!O22</f>
        <v>43397</v>
      </c>
      <c r="L18" s="121"/>
      <c r="M18" s="122"/>
    </row>
  </sheetData>
  <mergeCells count="14">
    <mergeCell ref="H2:J2"/>
    <mergeCell ref="B7:L7"/>
    <mergeCell ref="B6:L6"/>
    <mergeCell ref="B8:L8"/>
    <mergeCell ref="B14:L14"/>
    <mergeCell ref="A10:L10"/>
    <mergeCell ref="A4:M4"/>
    <mergeCell ref="Q7:AA7"/>
    <mergeCell ref="B16:L16"/>
    <mergeCell ref="B15:L15"/>
    <mergeCell ref="K18:M18"/>
    <mergeCell ref="A5:J5"/>
    <mergeCell ref="B11:L11"/>
    <mergeCell ref="A13:J13"/>
  </mergeCells>
  <pageMargins left="0.39370078740157483" right="0.39370078740157483" top="0.39370078740157483" bottom="0" header="0.31496062992125984" footer="0.11811023622047245"/>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33E2C-6EDF-4EB5-9B13-A07DE600C495}">
  <sheetPr>
    <tabColor rgb="FF00B6A3"/>
    <pageSetUpPr fitToPage="1"/>
  </sheetPr>
  <dimension ref="A1:M37"/>
  <sheetViews>
    <sheetView showGridLines="0" zoomScale="87" zoomScaleNormal="87" workbookViewId="0">
      <selection activeCell="A2" sqref="A2"/>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4" customWidth="1"/>
    <col min="9" max="9" width="20.7109375" style="4" customWidth="1"/>
    <col min="10" max="10" width="5.7109375" style="4" customWidth="1"/>
    <col min="11" max="11" width="18.7109375" style="4" customWidth="1"/>
    <col min="12" max="13" width="12.7109375" style="4" customWidth="1"/>
    <col min="14" max="16384" width="9.140625" style="1"/>
  </cols>
  <sheetData>
    <row r="1" spans="1:13" ht="229.5" customHeight="1" x14ac:dyDescent="0.2"/>
    <row r="2" spans="1:13" ht="35.1" customHeight="1" thickBot="1" x14ac:dyDescent="0.35">
      <c r="A2" s="63" t="str">
        <f>' Business update (data)'!A2:C2</f>
        <v>Release date : 26 September 2018</v>
      </c>
      <c r="B2" s="64"/>
      <c r="C2" s="42"/>
      <c r="D2" s="65"/>
      <c r="E2" s="69"/>
      <c r="F2" s="69"/>
      <c r="G2" s="69"/>
      <c r="H2" s="129"/>
      <c r="I2" s="129"/>
      <c r="J2" s="129"/>
      <c r="K2" s="61"/>
      <c r="L2" s="21"/>
      <c r="M2" s="21"/>
    </row>
    <row r="3" spans="1:13" ht="50.1" customHeight="1" x14ac:dyDescent="0.4">
      <c r="A3" s="152" t="s">
        <v>1</v>
      </c>
      <c r="B3" s="153"/>
      <c r="C3" s="153"/>
      <c r="D3" s="153"/>
      <c r="E3" s="32"/>
      <c r="F3" s="45"/>
      <c r="G3" s="43"/>
      <c r="H3" s="44"/>
      <c r="I3" s="43"/>
      <c r="J3" s="17"/>
      <c r="K3" s="32"/>
      <c r="L3" s="27" t="str">
        <f>"    Latest "
&amp;TEXT(' Business update (data)'!P3,"(mmmm yyyy)")</f>
        <v xml:space="preserve">    Latest (August 2018)</v>
      </c>
      <c r="M3" s="15" t="s">
        <v>14</v>
      </c>
    </row>
    <row r="4" spans="1:13" ht="72" customHeight="1" x14ac:dyDescent="0.2">
      <c r="A4" s="140" t="s">
        <v>8</v>
      </c>
      <c r="B4" s="141"/>
      <c r="C4" s="142" t="s">
        <v>42</v>
      </c>
      <c r="D4" s="142"/>
      <c r="E4" s="34"/>
      <c r="F4" s="146"/>
      <c r="G4" s="147"/>
      <c r="H4" s="147"/>
      <c r="I4" s="147"/>
      <c r="J4" s="149"/>
      <c r="K4" s="143" t="s">
        <v>6</v>
      </c>
      <c r="L4" s="137">
        <f>' Business update (data)'!P4/1000</f>
        <v>263.89092299999999</v>
      </c>
      <c r="M4" s="149">
        <f>' Business update (data)'!P6</f>
        <v>-2.1324080692126102E-2</v>
      </c>
    </row>
    <row r="5" spans="1:13" ht="72" customHeight="1" x14ac:dyDescent="0.2">
      <c r="A5" s="141"/>
      <c r="B5" s="141"/>
      <c r="C5" s="142"/>
      <c r="D5" s="142"/>
      <c r="E5" s="41"/>
      <c r="F5" s="121"/>
      <c r="G5" s="121"/>
      <c r="H5" s="121"/>
      <c r="I5" s="121"/>
      <c r="J5" s="149"/>
      <c r="K5" s="144"/>
      <c r="L5" s="139"/>
      <c r="M5" s="151"/>
    </row>
    <row r="6" spans="1:13" ht="15" customHeight="1" x14ac:dyDescent="0.25">
      <c r="A6" s="53"/>
      <c r="B6" s="53"/>
      <c r="C6" s="30"/>
      <c r="D6" s="30"/>
      <c r="E6" s="36"/>
      <c r="F6" s="31"/>
      <c r="G6" s="31"/>
      <c r="H6" s="31"/>
      <c r="I6" s="31"/>
      <c r="J6" s="40"/>
      <c r="K6" s="39"/>
      <c r="L6" s="37"/>
      <c r="M6" s="38"/>
    </row>
    <row r="7" spans="1:13" ht="50.1" customHeight="1" x14ac:dyDescent="0.4">
      <c r="A7" s="154"/>
      <c r="B7" s="122"/>
      <c r="C7" s="153"/>
      <c r="D7" s="153"/>
      <c r="E7" s="32"/>
      <c r="F7" s="45"/>
      <c r="G7" s="43"/>
      <c r="H7" s="44"/>
      <c r="I7" s="43"/>
      <c r="J7" s="16"/>
      <c r="K7" s="32"/>
      <c r="L7" s="15" t="str">
        <f>L3</f>
        <v xml:space="preserve">    Latest (August 2018)</v>
      </c>
      <c r="M7" s="15" t="s">
        <v>14</v>
      </c>
    </row>
    <row r="8" spans="1:13" ht="72" customHeight="1" x14ac:dyDescent="0.2">
      <c r="A8" s="140" t="s">
        <v>9</v>
      </c>
      <c r="B8" s="141"/>
      <c r="C8" s="142" t="s">
        <v>43</v>
      </c>
      <c r="D8" s="142"/>
      <c r="E8" s="51"/>
      <c r="F8" s="146"/>
      <c r="G8" s="121"/>
      <c r="H8" s="121"/>
      <c r="I8" s="121"/>
      <c r="J8" s="149"/>
      <c r="K8" s="143" t="s">
        <v>6</v>
      </c>
      <c r="L8" s="137">
        <f>' Business update (data)'!P10/1000</f>
        <v>375.06614299999995</v>
      </c>
      <c r="M8" s="149">
        <f>' Business update (data)'!P12</f>
        <v>1.5120140881406341E-2</v>
      </c>
    </row>
    <row r="9" spans="1:13" ht="72" customHeight="1" x14ac:dyDescent="0.2">
      <c r="A9" s="141"/>
      <c r="B9" s="141"/>
      <c r="C9" s="142"/>
      <c r="D9" s="142"/>
      <c r="E9" s="35"/>
      <c r="F9" s="147"/>
      <c r="G9" s="147"/>
      <c r="H9" s="147"/>
      <c r="I9" s="147"/>
      <c r="J9" s="149"/>
      <c r="K9" s="145"/>
      <c r="L9" s="138"/>
      <c r="M9" s="150"/>
    </row>
    <row r="10" spans="1:13" ht="15" customHeight="1" x14ac:dyDescent="0.2">
      <c r="A10" s="10"/>
      <c r="B10" s="10"/>
      <c r="C10" s="10"/>
      <c r="D10" s="10"/>
      <c r="E10" s="10"/>
      <c r="F10" s="79"/>
      <c r="G10" s="79"/>
      <c r="H10" s="79"/>
      <c r="I10" s="79"/>
      <c r="J10" s="10"/>
      <c r="K10" s="10"/>
      <c r="L10" s="71"/>
      <c r="M10" s="79"/>
    </row>
    <row r="11" spans="1:13" ht="15" customHeight="1" x14ac:dyDescent="0.2">
      <c r="A11" s="82"/>
      <c r="B11" s="82"/>
      <c r="C11" s="82"/>
      <c r="D11" s="82"/>
      <c r="E11" s="82"/>
      <c r="F11" s="52"/>
      <c r="G11" s="52"/>
      <c r="H11" s="52"/>
      <c r="I11" s="52"/>
      <c r="J11" s="82"/>
      <c r="K11" s="82"/>
      <c r="L11" s="83"/>
      <c r="M11" s="52"/>
    </row>
    <row r="12" spans="1:13" ht="72" customHeight="1" x14ac:dyDescent="0.2">
      <c r="A12" s="10"/>
      <c r="B12" s="10"/>
      <c r="C12" s="148"/>
      <c r="D12" s="148"/>
      <c r="E12" s="10"/>
      <c r="F12" s="79"/>
      <c r="G12" s="79"/>
      <c r="H12" s="79"/>
      <c r="I12" s="79"/>
      <c r="J12" s="10"/>
      <c r="K12" s="84"/>
      <c r="L12" s="84"/>
      <c r="M12" s="79"/>
    </row>
    <row r="13" spans="1:13" ht="72" customHeight="1" x14ac:dyDescent="0.25">
      <c r="A13" s="88" t="s">
        <v>17</v>
      </c>
      <c r="B13" s="10"/>
      <c r="C13" s="148"/>
      <c r="D13" s="148"/>
      <c r="E13" s="10"/>
      <c r="F13" s="79"/>
      <c r="G13" s="79"/>
      <c r="H13" s="79"/>
      <c r="I13" s="79"/>
      <c r="J13" s="10"/>
      <c r="K13" s="85"/>
      <c r="L13" s="86" t="s">
        <v>15</v>
      </c>
      <c r="M13" s="79"/>
    </row>
    <row r="14" spans="1:13" ht="72" customHeight="1" x14ac:dyDescent="0.25">
      <c r="A14" s="10"/>
      <c r="B14" s="10"/>
      <c r="C14" s="80"/>
      <c r="D14" s="80"/>
      <c r="E14" s="10"/>
      <c r="F14" s="81"/>
      <c r="G14" s="81"/>
      <c r="H14" s="81"/>
      <c r="I14" s="81"/>
      <c r="J14" s="10"/>
      <c r="K14" s="85"/>
      <c r="L14" s="87" t="s">
        <v>16</v>
      </c>
      <c r="M14" s="81"/>
    </row>
    <row r="15" spans="1:13" ht="72" customHeight="1" x14ac:dyDescent="0.2">
      <c r="A15" s="10"/>
      <c r="B15" s="10"/>
      <c r="C15" s="10"/>
      <c r="D15" s="10"/>
      <c r="E15" s="10"/>
      <c r="F15" s="79"/>
      <c r="G15" s="79"/>
      <c r="H15" s="79"/>
      <c r="I15" s="79"/>
      <c r="J15" s="10"/>
      <c r="K15" s="10"/>
      <c r="L15" s="71"/>
      <c r="M15" s="79"/>
    </row>
    <row r="16" spans="1:13" ht="15" customHeight="1" x14ac:dyDescent="0.2">
      <c r="A16" s="82"/>
      <c r="B16" s="82"/>
      <c r="C16" s="82"/>
      <c r="D16" s="82"/>
      <c r="E16" s="82"/>
      <c r="F16" s="52"/>
      <c r="G16" s="52"/>
      <c r="H16" s="52"/>
      <c r="I16" s="52"/>
      <c r="J16" s="82"/>
      <c r="K16" s="82"/>
      <c r="L16" s="83"/>
      <c r="M16" s="52"/>
    </row>
    <row r="17" spans="1:13" ht="20.100000000000001" customHeight="1" x14ac:dyDescent="0.25">
      <c r="A17" s="10"/>
      <c r="B17" s="10"/>
      <c r="C17" s="10"/>
      <c r="D17" s="10"/>
      <c r="E17" s="10"/>
      <c r="F17" s="19" t="s">
        <v>31</v>
      </c>
      <c r="G17" s="19"/>
      <c r="H17" s="19" t="s">
        <v>32</v>
      </c>
      <c r="K17" s="19" t="s">
        <v>34</v>
      </c>
      <c r="L17" s="19"/>
      <c r="M17" s="19" t="s">
        <v>32</v>
      </c>
    </row>
    <row r="18" spans="1:13" ht="18" customHeight="1" x14ac:dyDescent="0.2">
      <c r="A18" s="10"/>
      <c r="B18" s="10"/>
      <c r="C18" s="10"/>
      <c r="D18" s="10"/>
      <c r="E18" s="10"/>
      <c r="F18" s="81"/>
      <c r="G18" s="81"/>
      <c r="H18" s="81"/>
      <c r="K18" s="10"/>
      <c r="L18" s="71"/>
      <c r="M18" s="71"/>
    </row>
    <row r="19" spans="1:13" ht="18" customHeight="1" x14ac:dyDescent="0.25">
      <c r="A19" s="10"/>
      <c r="B19" s="103" t="s">
        <v>18</v>
      </c>
      <c r="C19" s="104"/>
      <c r="D19" s="104"/>
      <c r="E19" s="104"/>
      <c r="F19" s="105">
        <v>15.150897000000001</v>
      </c>
      <c r="G19" s="105"/>
      <c r="H19" s="106">
        <v>1.9246746575365403E-2</v>
      </c>
      <c r="I19" s="107"/>
      <c r="J19" s="107"/>
      <c r="K19" s="105">
        <v>6.2539530000000001</v>
      </c>
      <c r="L19" s="106"/>
      <c r="M19" s="106">
        <v>6.24397871231126E-2</v>
      </c>
    </row>
    <row r="20" spans="1:13" ht="18" customHeight="1" x14ac:dyDescent="0.25">
      <c r="A20" s="10"/>
      <c r="B20" s="103" t="s">
        <v>19</v>
      </c>
      <c r="C20" s="104"/>
      <c r="D20" s="104"/>
      <c r="E20" s="104"/>
      <c r="F20" s="105">
        <v>0.20973600000000001</v>
      </c>
      <c r="G20" s="105"/>
      <c r="H20" s="106">
        <v>1.9982784361975758E-2</v>
      </c>
      <c r="I20" s="107"/>
      <c r="J20" s="108"/>
      <c r="K20" s="105">
        <v>0.25412099999999999</v>
      </c>
      <c r="L20" s="106"/>
      <c r="M20" s="106">
        <v>1.4232404062980208E-2</v>
      </c>
    </row>
    <row r="21" spans="1:13" ht="18" customHeight="1" x14ac:dyDescent="0.25">
      <c r="A21" s="10"/>
      <c r="B21" s="103" t="s">
        <v>20</v>
      </c>
      <c r="C21" s="104"/>
      <c r="D21" s="104"/>
      <c r="E21" s="104"/>
      <c r="F21" s="105">
        <v>1.096511</v>
      </c>
      <c r="G21" s="105"/>
      <c r="H21" s="106">
        <v>-2.2257354619642733E-2</v>
      </c>
      <c r="I21" s="107"/>
      <c r="J21" s="108"/>
      <c r="K21" s="105">
        <v>1.5669930000000001</v>
      </c>
      <c r="L21" s="106"/>
      <c r="M21" s="106">
        <v>-2.9754533611384915E-2</v>
      </c>
    </row>
    <row r="22" spans="1:13" ht="18" customHeight="1" x14ac:dyDescent="0.25">
      <c r="A22" s="10"/>
      <c r="B22" s="103" t="s">
        <v>21</v>
      </c>
      <c r="C22" s="104"/>
      <c r="D22" s="104"/>
      <c r="E22" s="104"/>
      <c r="F22" s="105">
        <v>18.103901</v>
      </c>
      <c r="G22" s="105"/>
      <c r="H22" s="106">
        <v>7.4492099406529455E-2</v>
      </c>
      <c r="I22" s="107"/>
      <c r="J22" s="108"/>
      <c r="K22" s="105">
        <v>29.846958999999998</v>
      </c>
      <c r="L22" s="106"/>
      <c r="M22" s="106">
        <v>4.2730123940665221E-2</v>
      </c>
    </row>
    <row r="23" spans="1:13" ht="18" customHeight="1" x14ac:dyDescent="0.25">
      <c r="A23" s="10"/>
      <c r="B23" s="103" t="s">
        <v>22</v>
      </c>
      <c r="C23" s="104"/>
      <c r="D23" s="104"/>
      <c r="E23" s="104"/>
      <c r="F23" s="105">
        <v>7.4368759999999998</v>
      </c>
      <c r="G23" s="105"/>
      <c r="H23" s="106">
        <v>-1.6411143558489938E-2</v>
      </c>
      <c r="I23" s="107"/>
      <c r="J23" s="108"/>
      <c r="K23" s="105">
        <v>7.6525910000000001</v>
      </c>
      <c r="L23" s="106"/>
      <c r="M23" s="106">
        <v>-1.8389662537859341E-2</v>
      </c>
    </row>
    <row r="24" spans="1:13" ht="18" customHeight="1" x14ac:dyDescent="0.25">
      <c r="A24" s="10"/>
      <c r="B24" s="103" t="s">
        <v>23</v>
      </c>
      <c r="C24" s="104"/>
      <c r="D24" s="104"/>
      <c r="E24" s="104"/>
      <c r="F24" s="105">
        <v>19.781618000000002</v>
      </c>
      <c r="G24" s="105"/>
      <c r="H24" s="106">
        <v>-4.4857330855601729E-2</v>
      </c>
      <c r="I24" s="107"/>
      <c r="J24" s="108"/>
      <c r="K24" s="105">
        <v>36.215006000000002</v>
      </c>
      <c r="L24" s="106"/>
      <c r="M24" s="106">
        <v>3.8151956238870799E-2</v>
      </c>
    </row>
    <row r="25" spans="1:13" ht="18" customHeight="1" x14ac:dyDescent="0.25">
      <c r="A25" s="10"/>
      <c r="B25" s="103" t="s">
        <v>24</v>
      </c>
      <c r="C25" s="104"/>
      <c r="D25" s="104"/>
      <c r="E25" s="104"/>
      <c r="F25" s="105">
        <v>26.588588000000001</v>
      </c>
      <c r="G25" s="105"/>
      <c r="H25" s="106">
        <v>-2.5631771579870843E-2</v>
      </c>
      <c r="I25" s="107"/>
      <c r="J25" s="108"/>
      <c r="K25" s="105">
        <v>35.153212000000003</v>
      </c>
      <c r="L25" s="106"/>
      <c r="M25" s="106">
        <v>4.4878809442784551E-2</v>
      </c>
    </row>
    <row r="26" spans="1:13" ht="18" customHeight="1" x14ac:dyDescent="0.25">
      <c r="A26" s="10"/>
      <c r="B26" s="103" t="s">
        <v>25</v>
      </c>
      <c r="C26" s="104"/>
      <c r="D26" s="104"/>
      <c r="E26" s="104"/>
      <c r="F26" s="105">
        <v>18.816894999999999</v>
      </c>
      <c r="G26" s="105"/>
      <c r="H26" s="106">
        <v>2.0067855514166455E-2</v>
      </c>
      <c r="I26" s="107"/>
      <c r="J26" s="108"/>
      <c r="K26" s="105">
        <v>9.0258789999999998</v>
      </c>
      <c r="L26" s="106"/>
      <c r="M26" s="106">
        <v>-6.6844451918194325E-3</v>
      </c>
    </row>
    <row r="27" spans="1:13" ht="18" customHeight="1" x14ac:dyDescent="0.25">
      <c r="A27" s="10"/>
      <c r="B27" s="103" t="s">
        <v>26</v>
      </c>
      <c r="C27" s="104"/>
      <c r="D27" s="104"/>
      <c r="E27" s="104"/>
      <c r="F27" s="105">
        <v>10.786495</v>
      </c>
      <c r="G27" s="105"/>
      <c r="H27" s="106">
        <v>-7.3798965372475767E-3</v>
      </c>
      <c r="I27" s="107"/>
      <c r="J27" s="108"/>
      <c r="K27" s="105">
        <v>32.675466</v>
      </c>
      <c r="L27" s="106"/>
      <c r="M27" s="106">
        <v>8.5274992970308272E-2</v>
      </c>
    </row>
    <row r="28" spans="1:13" ht="18" customHeight="1" x14ac:dyDescent="0.25">
      <c r="A28" s="10"/>
      <c r="B28" s="103" t="s">
        <v>27</v>
      </c>
      <c r="C28" s="104"/>
      <c r="D28" s="104"/>
      <c r="E28" s="104"/>
      <c r="F28" s="105">
        <v>110.28586</v>
      </c>
      <c r="G28" s="105"/>
      <c r="H28" s="106">
        <v>-4.1291338723954629E-2</v>
      </c>
      <c r="I28" s="107"/>
      <c r="J28" s="108"/>
      <c r="K28" s="105">
        <v>138.87060399999999</v>
      </c>
      <c r="L28" s="106"/>
      <c r="M28" s="106">
        <v>4.9325028596948428E-2</v>
      </c>
    </row>
    <row r="29" spans="1:13" ht="18" customHeight="1" x14ac:dyDescent="0.25">
      <c r="A29" s="10"/>
      <c r="B29" s="103" t="s">
        <v>28</v>
      </c>
      <c r="C29" s="104"/>
      <c r="D29" s="104"/>
      <c r="E29" s="104"/>
      <c r="F29" s="105">
        <v>7.5082680000000002</v>
      </c>
      <c r="G29" s="105"/>
      <c r="H29" s="106">
        <v>-6.4470135570982467E-2</v>
      </c>
      <c r="I29" s="107"/>
      <c r="J29" s="108"/>
      <c r="K29" s="105">
        <v>15.178573999999999</v>
      </c>
      <c r="L29" s="106"/>
      <c r="M29" s="106">
        <v>-0.37844201641869857</v>
      </c>
    </row>
    <row r="30" spans="1:13" ht="18" customHeight="1" x14ac:dyDescent="0.25">
      <c r="A30" s="10"/>
      <c r="B30" s="103" t="s">
        <v>29</v>
      </c>
      <c r="C30" s="104"/>
      <c r="D30" s="104"/>
      <c r="E30" s="104"/>
      <c r="F30" s="105">
        <v>7.8842639999999999</v>
      </c>
      <c r="G30" s="105"/>
      <c r="H30" s="106">
        <v>-4.8464989113350843E-2</v>
      </c>
      <c r="I30" s="107"/>
      <c r="J30" s="108"/>
      <c r="K30" s="105">
        <v>17.678526000000002</v>
      </c>
      <c r="L30" s="106"/>
      <c r="M30" s="106">
        <v>4.0183374671517669E-2</v>
      </c>
    </row>
    <row r="31" spans="1:13" ht="18" customHeight="1" x14ac:dyDescent="0.25">
      <c r="A31" s="10"/>
      <c r="B31" s="103" t="s">
        <v>33</v>
      </c>
      <c r="C31" s="104"/>
      <c r="D31" s="104"/>
      <c r="E31" s="104"/>
      <c r="F31" s="105">
        <v>14.580151000000001</v>
      </c>
      <c r="G31" s="105"/>
      <c r="H31" s="106">
        <v>-2.1236662054174738E-2</v>
      </c>
      <c r="I31" s="107"/>
      <c r="J31" s="108"/>
      <c r="K31" s="105">
        <v>18.380731999999998</v>
      </c>
      <c r="L31" s="106"/>
      <c r="M31" s="106">
        <v>2.2875493463512697E-2</v>
      </c>
    </row>
    <row r="32" spans="1:13" ht="18" customHeight="1" x14ac:dyDescent="0.25">
      <c r="A32" s="10"/>
      <c r="B32" s="103" t="s">
        <v>30</v>
      </c>
      <c r="C32" s="104"/>
      <c r="D32" s="104"/>
      <c r="E32" s="104"/>
      <c r="F32" s="105">
        <v>5.660863</v>
      </c>
      <c r="G32" s="105"/>
      <c r="H32" s="106">
        <v>-3.7544003121554481E-2</v>
      </c>
      <c r="I32" s="107"/>
      <c r="J32" s="108"/>
      <c r="K32" s="105">
        <v>26.313527000000001</v>
      </c>
      <c r="L32" s="106"/>
      <c r="M32" s="106">
        <v>1.7639583666007042E-2</v>
      </c>
    </row>
    <row r="33" spans="1:13" ht="18" customHeight="1" x14ac:dyDescent="0.25">
      <c r="A33" s="10"/>
      <c r="B33" s="104"/>
      <c r="C33" s="104"/>
      <c r="D33" s="104"/>
      <c r="E33" s="104"/>
      <c r="F33" s="109"/>
      <c r="G33" s="109"/>
      <c r="H33" s="109"/>
      <c r="I33" s="109"/>
      <c r="J33" s="108"/>
      <c r="K33" s="108"/>
      <c r="L33" s="109"/>
      <c r="M33" s="109"/>
    </row>
    <row r="34" spans="1:13" ht="18" customHeight="1" x14ac:dyDescent="0.25">
      <c r="A34" s="10"/>
      <c r="B34" s="110" t="s">
        <v>44</v>
      </c>
      <c r="C34" s="111"/>
      <c r="D34" s="111"/>
      <c r="E34" s="111"/>
      <c r="F34" s="112">
        <f>SUM(F19:F32)</f>
        <v>263.89092299999999</v>
      </c>
      <c r="G34" s="113"/>
      <c r="H34" s="113"/>
      <c r="I34" s="113"/>
      <c r="J34" s="114"/>
      <c r="K34" s="112">
        <f>SUM(K19:K32)</f>
        <v>375.06614300000001</v>
      </c>
      <c r="L34" s="109"/>
      <c r="M34" s="109"/>
    </row>
    <row r="35" spans="1:13" ht="18" customHeight="1" x14ac:dyDescent="0.2">
      <c r="A35" s="10"/>
      <c r="B35" s="10"/>
      <c r="C35" s="10"/>
      <c r="D35" s="10"/>
      <c r="E35" s="10"/>
      <c r="F35" s="79"/>
      <c r="G35" s="79"/>
      <c r="H35" s="79"/>
      <c r="I35" s="79"/>
      <c r="J35" s="10"/>
      <c r="K35" s="10"/>
      <c r="L35" s="71"/>
      <c r="M35" s="79"/>
    </row>
    <row r="36" spans="1:13" ht="15" customHeight="1" thickBot="1" x14ac:dyDescent="0.25">
      <c r="A36" s="20"/>
      <c r="B36" s="20"/>
      <c r="C36" s="20"/>
      <c r="D36" s="20"/>
      <c r="E36" s="20"/>
      <c r="F36" s="21"/>
      <c r="G36" s="21"/>
      <c r="H36" s="21"/>
      <c r="I36" s="21"/>
      <c r="J36" s="20"/>
      <c r="K36" s="20"/>
      <c r="L36" s="22"/>
      <c r="M36" s="21"/>
    </row>
    <row r="37" spans="1:13" ht="27" customHeight="1" x14ac:dyDescent="0.25">
      <c r="A37" s="18"/>
      <c r="B37" s="18"/>
      <c r="C37" s="10"/>
      <c r="D37" s="10"/>
      <c r="E37" s="10"/>
      <c r="F37" s="10"/>
      <c r="G37" s="10"/>
      <c r="H37" s="79"/>
      <c r="J37" s="19" t="s">
        <v>2</v>
      </c>
      <c r="K37" s="136">
        <f>' Business update (data)'!O22</f>
        <v>43397</v>
      </c>
      <c r="L37" s="136"/>
      <c r="M37" s="136"/>
    </row>
  </sheetData>
  <mergeCells count="19">
    <mergeCell ref="H2:J2"/>
    <mergeCell ref="M8:M9"/>
    <mergeCell ref="M4:M5"/>
    <mergeCell ref="A3:D3"/>
    <mergeCell ref="J8:J9"/>
    <mergeCell ref="J4:J5"/>
    <mergeCell ref="A7:D7"/>
    <mergeCell ref="K37:M37"/>
    <mergeCell ref="L8:L9"/>
    <mergeCell ref="L4:L5"/>
    <mergeCell ref="A8:B9"/>
    <mergeCell ref="C8:D9"/>
    <mergeCell ref="A4:B5"/>
    <mergeCell ref="C4:D5"/>
    <mergeCell ref="K4:K5"/>
    <mergeCell ref="K8:K9"/>
    <mergeCell ref="F4:I5"/>
    <mergeCell ref="F8:I9"/>
    <mergeCell ref="C12:D13"/>
  </mergeCells>
  <pageMargins left="0.39370078740157483" right="0.39370078740157483" top="0.39370078740157483" bottom="0" header="0.31496062992125984" footer="0.11811023622047245"/>
  <pageSetup paperSize="9"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3828-14FE-4395-9409-AB7D08B249B5}">
  <sheetPr>
    <tabColor rgb="FF00B6A3"/>
    <pageSetUpPr fitToPage="1"/>
  </sheetPr>
  <dimension ref="A1:T30"/>
  <sheetViews>
    <sheetView showGridLines="0" zoomScale="90" zoomScaleNormal="90" workbookViewId="0">
      <selection activeCell="A2" sqref="A2:C2"/>
    </sheetView>
  </sheetViews>
  <sheetFormatPr defaultRowHeight="14.25" x14ac:dyDescent="0.2"/>
  <cols>
    <col min="1" max="1" width="15.7109375" style="1" customWidth="1"/>
    <col min="2" max="2" width="17.42578125" style="1" customWidth="1"/>
    <col min="3" max="3" width="15.7109375" style="1" customWidth="1"/>
    <col min="4" max="16" width="9.28515625" style="1" customWidth="1"/>
    <col min="17" max="17" width="7.28515625" style="4" bestFit="1" customWidth="1"/>
    <col min="18" max="19" width="9.140625" style="1"/>
    <col min="20" max="20" width="9.5703125" style="1" bestFit="1" customWidth="1"/>
    <col min="21" max="16384" width="9.140625" style="1"/>
  </cols>
  <sheetData>
    <row r="1" spans="1:20" ht="244.5" customHeight="1" x14ac:dyDescent="0.2"/>
    <row r="2" spans="1:20" ht="35.1" customHeight="1" thickBot="1" x14ac:dyDescent="0.3">
      <c r="A2" s="159" t="s">
        <v>51</v>
      </c>
      <c r="B2" s="160"/>
      <c r="C2" s="160"/>
      <c r="D2" s="28"/>
      <c r="E2" s="29"/>
      <c r="F2" s="29"/>
      <c r="G2" s="29"/>
      <c r="H2" s="29"/>
      <c r="I2" s="29"/>
      <c r="J2" s="29"/>
      <c r="K2" s="29"/>
      <c r="L2" s="59"/>
      <c r="M2" s="60"/>
      <c r="N2" s="60"/>
      <c r="O2" s="60"/>
      <c r="P2" s="61"/>
      <c r="Q2" s="61"/>
    </row>
    <row r="3" spans="1:20" s="6" customFormat="1" ht="51.95" customHeight="1" x14ac:dyDescent="0.35">
      <c r="A3" s="173" t="s">
        <v>40</v>
      </c>
      <c r="B3" s="173"/>
      <c r="C3" s="174"/>
      <c r="D3" s="55">
        <f t="shared" ref="D3:N3" si="0">EDATE(E3,-1)</f>
        <v>42948</v>
      </c>
      <c r="E3" s="55">
        <f t="shared" si="0"/>
        <v>42979</v>
      </c>
      <c r="F3" s="55">
        <f t="shared" si="0"/>
        <v>43009</v>
      </c>
      <c r="G3" s="55">
        <f t="shared" si="0"/>
        <v>43040</v>
      </c>
      <c r="H3" s="55">
        <f t="shared" si="0"/>
        <v>43070</v>
      </c>
      <c r="I3" s="55">
        <f t="shared" si="0"/>
        <v>43101</v>
      </c>
      <c r="J3" s="55">
        <f t="shared" si="0"/>
        <v>43132</v>
      </c>
      <c r="K3" s="55">
        <f t="shared" si="0"/>
        <v>43160</v>
      </c>
      <c r="L3" s="55">
        <f t="shared" si="0"/>
        <v>43191</v>
      </c>
      <c r="M3" s="55">
        <f t="shared" si="0"/>
        <v>43221</v>
      </c>
      <c r="N3" s="55">
        <f t="shared" si="0"/>
        <v>43252</v>
      </c>
      <c r="O3" s="55">
        <f>EDATE(P3,-1)</f>
        <v>43282</v>
      </c>
      <c r="P3" s="55">
        <v>43313</v>
      </c>
      <c r="Q3" s="56"/>
    </row>
    <row r="4" spans="1:20" s="6" customFormat="1" ht="42" customHeight="1" x14ac:dyDescent="0.25">
      <c r="A4" s="140" t="s">
        <v>45</v>
      </c>
      <c r="B4" s="141"/>
      <c r="C4" s="171" t="s">
        <v>6</v>
      </c>
      <c r="D4" s="25">
        <v>263957.05200000003</v>
      </c>
      <c r="E4" s="46">
        <v>269770.99699999997</v>
      </c>
      <c r="F4" s="25">
        <v>268174.34999999998</v>
      </c>
      <c r="G4" s="46">
        <v>267404.46000000002</v>
      </c>
      <c r="H4" s="25">
        <v>265276.38799999998</v>
      </c>
      <c r="I4" s="46">
        <v>263931.00699999998</v>
      </c>
      <c r="J4" s="25">
        <v>265098.99</v>
      </c>
      <c r="K4" s="46">
        <v>268739.14799999999</v>
      </c>
      <c r="L4" s="25">
        <v>264775.48</v>
      </c>
      <c r="M4" s="46">
        <v>263635.91200000001</v>
      </c>
      <c r="N4" s="25">
        <v>263787.17700000003</v>
      </c>
      <c r="O4" s="46">
        <v>263317.728</v>
      </c>
      <c r="P4" s="25">
        <v>263890.92300000001</v>
      </c>
      <c r="Q4" s="48" t="s">
        <v>3</v>
      </c>
    </row>
    <row r="5" spans="1:20" ht="42" customHeight="1" x14ac:dyDescent="0.2">
      <c r="A5" s="141"/>
      <c r="B5" s="141"/>
      <c r="C5" s="171"/>
      <c r="D5" s="25">
        <v>-989.505</v>
      </c>
      <c r="E5" s="46">
        <v>-298.791</v>
      </c>
      <c r="F5" s="25">
        <v>-1596.6469999999999</v>
      </c>
      <c r="G5" s="46">
        <v>-769.89</v>
      </c>
      <c r="H5" s="25">
        <v>-2128.0720000000001</v>
      </c>
      <c r="I5" s="46">
        <v>-995.38099999999997</v>
      </c>
      <c r="J5" s="25">
        <v>1167.9829999999999</v>
      </c>
      <c r="K5" s="46">
        <v>3272.4520000000002</v>
      </c>
      <c r="L5" s="25">
        <v>-4684.4930000000004</v>
      </c>
      <c r="M5" s="46">
        <v>-1139.568</v>
      </c>
      <c r="N5" s="25">
        <v>151.26499999999999</v>
      </c>
      <c r="O5" s="46">
        <v>98.162999999999997</v>
      </c>
      <c r="P5" s="25">
        <v>573.19500000000005</v>
      </c>
      <c r="Q5" s="48" t="s">
        <v>4</v>
      </c>
    </row>
    <row r="6" spans="1:20" ht="42" customHeight="1" x14ac:dyDescent="0.2">
      <c r="A6" s="141"/>
      <c r="B6" s="141"/>
      <c r="C6" s="172"/>
      <c r="D6" s="26">
        <v>1.9394149534001981E-2</v>
      </c>
      <c r="E6" s="47">
        <v>1.9886590193839204E-2</v>
      </c>
      <c r="F6" s="26">
        <v>7.1102311172512866E-3</v>
      </c>
      <c r="G6" s="47">
        <v>5.9859076642103659E-3</v>
      </c>
      <c r="H6" s="26">
        <v>1.046507303405253E-2</v>
      </c>
      <c r="I6" s="47">
        <v>-1.0313064814340911E-2</v>
      </c>
      <c r="J6" s="26">
        <v>5.0674625562876496E-3</v>
      </c>
      <c r="K6" s="47">
        <v>3.2362498914146887E-3</v>
      </c>
      <c r="L6" s="26">
        <v>-1.6929176852292782E-2</v>
      </c>
      <c r="M6" s="47">
        <v>-2.6117355083801974E-2</v>
      </c>
      <c r="N6" s="26">
        <v>-1.8679223043838733E-2</v>
      </c>
      <c r="O6" s="47">
        <v>-2.2169047846422041E-2</v>
      </c>
      <c r="P6" s="26">
        <v>-2.1324080692126102E-2</v>
      </c>
      <c r="Q6" s="49" t="s">
        <v>5</v>
      </c>
    </row>
    <row r="7" spans="1:20" ht="42" customHeight="1" x14ac:dyDescent="0.2">
      <c r="A7" s="140" t="s">
        <v>38</v>
      </c>
      <c r="B7" s="155"/>
      <c r="C7" s="168" t="s">
        <v>6</v>
      </c>
      <c r="D7" s="25">
        <v>256260.72500000001</v>
      </c>
      <c r="E7" s="46">
        <v>270307.63299999997</v>
      </c>
      <c r="F7" s="25">
        <v>262488.56300000002</v>
      </c>
      <c r="G7" s="46">
        <v>263704.58899999998</v>
      </c>
      <c r="H7" s="25">
        <v>266257.902</v>
      </c>
      <c r="I7" s="46">
        <v>267897.22899999999</v>
      </c>
      <c r="J7" s="25">
        <v>265047.14799999999</v>
      </c>
      <c r="K7" s="46">
        <v>269710.00900000002</v>
      </c>
      <c r="L7" s="25">
        <v>264709.83600000001</v>
      </c>
      <c r="M7" s="46">
        <v>255495.19899999999</v>
      </c>
      <c r="N7" s="25">
        <v>273648.37400000001</v>
      </c>
      <c r="O7" s="46">
        <v>283817.7</v>
      </c>
      <c r="P7" s="25">
        <v>289159.09000000003</v>
      </c>
      <c r="Q7" s="48" t="s">
        <v>3</v>
      </c>
    </row>
    <row r="8" spans="1:20" ht="42" customHeight="1" x14ac:dyDescent="0.2">
      <c r="A8" s="155"/>
      <c r="B8" s="155"/>
      <c r="C8" s="169"/>
      <c r="D8" s="25">
        <v>10034.607</v>
      </c>
      <c r="E8" s="46">
        <v>8495</v>
      </c>
      <c r="F8" s="25">
        <v>-7819.07</v>
      </c>
      <c r="G8" s="46">
        <v>1216.0260000000001</v>
      </c>
      <c r="H8" s="25">
        <v>2553.3130000000001</v>
      </c>
      <c r="I8" s="46">
        <v>2259.3270000000002</v>
      </c>
      <c r="J8" s="25">
        <v>-2850.0810000000001</v>
      </c>
      <c r="K8" s="46">
        <v>4460.6450000000004</v>
      </c>
      <c r="L8" s="25">
        <v>-5000.1729999999998</v>
      </c>
      <c r="M8" s="46">
        <v>-9214.6370000000006</v>
      </c>
      <c r="N8" s="25">
        <v>18153.174999999999</v>
      </c>
      <c r="O8" s="46">
        <v>9742.7139999999999</v>
      </c>
      <c r="P8" s="25">
        <v>5341.39</v>
      </c>
      <c r="Q8" s="48" t="s">
        <v>4</v>
      </c>
    </row>
    <row r="9" spans="1:20" ht="42" customHeight="1" x14ac:dyDescent="0.35">
      <c r="A9" s="94" t="s">
        <v>39</v>
      </c>
      <c r="B9" s="93"/>
      <c r="C9" s="95"/>
      <c r="D9" s="97">
        <f>D3</f>
        <v>42948</v>
      </c>
      <c r="E9" s="97">
        <f t="shared" ref="E9:P9" si="1">E3</f>
        <v>42979</v>
      </c>
      <c r="F9" s="97">
        <f t="shared" si="1"/>
        <v>43009</v>
      </c>
      <c r="G9" s="97">
        <f t="shared" si="1"/>
        <v>43040</v>
      </c>
      <c r="H9" s="97">
        <f t="shared" si="1"/>
        <v>43070</v>
      </c>
      <c r="I9" s="97">
        <f t="shared" si="1"/>
        <v>43101</v>
      </c>
      <c r="J9" s="97">
        <f t="shared" si="1"/>
        <v>43132</v>
      </c>
      <c r="K9" s="97">
        <f t="shared" si="1"/>
        <v>43160</v>
      </c>
      <c r="L9" s="97">
        <f t="shared" si="1"/>
        <v>43191</v>
      </c>
      <c r="M9" s="97">
        <f t="shared" si="1"/>
        <v>43221</v>
      </c>
      <c r="N9" s="97">
        <f t="shared" si="1"/>
        <v>43252</v>
      </c>
      <c r="O9" s="97">
        <f t="shared" si="1"/>
        <v>43282</v>
      </c>
      <c r="P9" s="97">
        <f t="shared" si="1"/>
        <v>43313</v>
      </c>
      <c r="Q9" s="96"/>
    </row>
    <row r="10" spans="1:20" ht="42" customHeight="1" x14ac:dyDescent="0.2">
      <c r="A10" s="156" t="s">
        <v>45</v>
      </c>
      <c r="B10" s="157"/>
      <c r="C10" s="10"/>
      <c r="D10" s="25">
        <v>362430.65</v>
      </c>
      <c r="E10" s="46">
        <v>362865.59100000001</v>
      </c>
      <c r="F10" s="25">
        <v>365669.68900000001</v>
      </c>
      <c r="G10" s="46">
        <v>371973.179</v>
      </c>
      <c r="H10" s="25">
        <v>369092.02899999998</v>
      </c>
      <c r="I10" s="46">
        <v>363881.86200000002</v>
      </c>
      <c r="J10" s="25">
        <v>363499.60800000001</v>
      </c>
      <c r="K10" s="46">
        <v>362149.23300000001</v>
      </c>
      <c r="L10" s="25">
        <v>361283.36700000003</v>
      </c>
      <c r="M10" s="46">
        <v>368173.43800000002</v>
      </c>
      <c r="N10" s="25">
        <v>373452.54599999997</v>
      </c>
      <c r="O10" s="46">
        <v>371735.63500000001</v>
      </c>
      <c r="P10" s="25">
        <v>375066.14299999998</v>
      </c>
      <c r="Q10" s="48" t="s">
        <v>3</v>
      </c>
    </row>
    <row r="11" spans="1:20" ht="42" customHeight="1" x14ac:dyDescent="0.2">
      <c r="A11" s="157"/>
      <c r="B11" s="157"/>
      <c r="C11" s="168" t="s">
        <v>6</v>
      </c>
      <c r="D11" s="25">
        <v>4763.0879999999997</v>
      </c>
      <c r="E11" s="46">
        <v>-5717.1679999999997</v>
      </c>
      <c r="F11" s="25">
        <v>2804.0949999999998</v>
      </c>
      <c r="G11" s="46">
        <v>6303.4920000000002</v>
      </c>
      <c r="H11" s="25">
        <v>-2881.152</v>
      </c>
      <c r="I11" s="46">
        <v>-6240.1660000000002</v>
      </c>
      <c r="J11" s="25">
        <v>-382.25400000000002</v>
      </c>
      <c r="K11" s="46">
        <v>-1350.376</v>
      </c>
      <c r="L11" s="25">
        <v>-865.91600000000005</v>
      </c>
      <c r="M11" s="46">
        <v>6890.0709999999999</v>
      </c>
      <c r="N11" s="25">
        <v>5412.36</v>
      </c>
      <c r="O11" s="46">
        <v>-1716.9110000000001</v>
      </c>
      <c r="P11" s="25">
        <v>3330.5079999999998</v>
      </c>
      <c r="Q11" s="48" t="s">
        <v>4</v>
      </c>
    </row>
    <row r="12" spans="1:20" ht="42" customHeight="1" x14ac:dyDescent="0.2">
      <c r="A12" s="157"/>
      <c r="B12" s="157"/>
      <c r="C12" s="170"/>
      <c r="D12" s="26">
        <v>8.2164856848235379E-2</v>
      </c>
      <c r="E12" s="47">
        <v>5.7655153631676281E-2</v>
      </c>
      <c r="F12" s="26">
        <v>5.8443102938234182E-2</v>
      </c>
      <c r="G12" s="47">
        <v>7.6435510862023159E-2</v>
      </c>
      <c r="H12" s="26">
        <v>6.0571881560382845E-2</v>
      </c>
      <c r="I12" s="47">
        <v>6.6301429722449345E-2</v>
      </c>
      <c r="J12" s="26">
        <v>6.5750721686999691E-2</v>
      </c>
      <c r="K12" s="47">
        <v>3.4063576979035393E-2</v>
      </c>
      <c r="L12" s="26">
        <v>4.4037051017680406E-2</v>
      </c>
      <c r="M12" s="47">
        <v>3.0769603385750743E-2</v>
      </c>
      <c r="N12" s="26">
        <v>2.2603692039935952E-2</v>
      </c>
      <c r="O12" s="47">
        <v>1.924553328098666E-2</v>
      </c>
      <c r="P12" s="26">
        <v>1.5120140881406341E-2</v>
      </c>
      <c r="Q12" s="49" t="s">
        <v>5</v>
      </c>
    </row>
    <row r="13" spans="1:20" ht="42" customHeight="1" x14ac:dyDescent="0.2">
      <c r="A13" s="156" t="s">
        <v>38</v>
      </c>
      <c r="B13" s="157"/>
      <c r="C13" s="167" t="s">
        <v>6</v>
      </c>
      <c r="D13" s="90">
        <v>301668.99800000002</v>
      </c>
      <c r="E13" s="91">
        <v>308054.47499999998</v>
      </c>
      <c r="F13" s="90">
        <v>314954.625</v>
      </c>
      <c r="G13" s="91">
        <v>312404.66399999999</v>
      </c>
      <c r="H13" s="90">
        <v>302873.30099999998</v>
      </c>
      <c r="I13" s="91">
        <v>319652.016</v>
      </c>
      <c r="J13" s="90">
        <v>318814.84399999998</v>
      </c>
      <c r="K13" s="91">
        <v>295621.01699999999</v>
      </c>
      <c r="L13" s="90">
        <v>300271.18300000002</v>
      </c>
      <c r="M13" s="91">
        <v>293746.38099999999</v>
      </c>
      <c r="N13" s="90">
        <v>289530.54499999998</v>
      </c>
      <c r="O13" s="91">
        <v>290223.83799999999</v>
      </c>
      <c r="P13" s="90">
        <v>292204.51400000002</v>
      </c>
      <c r="Q13" s="92" t="s">
        <v>3</v>
      </c>
      <c r="T13" s="89"/>
    </row>
    <row r="14" spans="1:20" ht="42" customHeight="1" x14ac:dyDescent="0.2">
      <c r="A14" s="157"/>
      <c r="B14" s="157"/>
      <c r="C14" s="168"/>
      <c r="D14" s="25">
        <v>3899.3440000000001</v>
      </c>
      <c r="E14" s="46">
        <v>834.928</v>
      </c>
      <c r="F14" s="25">
        <v>6900.15</v>
      </c>
      <c r="G14" s="46">
        <v>-2549.9609999999998</v>
      </c>
      <c r="H14" s="25">
        <v>-9531.3629999999994</v>
      </c>
      <c r="I14" s="46">
        <v>17838.715</v>
      </c>
      <c r="J14" s="25">
        <v>-1432.4849999999999</v>
      </c>
      <c r="K14" s="46">
        <v>-23193.827000000001</v>
      </c>
      <c r="L14" s="25">
        <v>4641</v>
      </c>
      <c r="M14" s="46">
        <v>-6524.8019999999997</v>
      </c>
      <c r="N14" s="25">
        <v>-4349.0879999999997</v>
      </c>
      <c r="O14" s="46">
        <v>693.29300000000001</v>
      </c>
      <c r="P14" s="25">
        <v>1980.6759999999999</v>
      </c>
      <c r="Q14" s="48" t="s">
        <v>4</v>
      </c>
    </row>
    <row r="15" spans="1:20" ht="15" customHeight="1" thickBot="1" x14ac:dyDescent="0.25">
      <c r="A15" s="158"/>
      <c r="B15" s="158"/>
      <c r="C15" s="10"/>
      <c r="D15" s="9"/>
      <c r="E15" s="62"/>
      <c r="F15" s="62"/>
      <c r="G15" s="62"/>
      <c r="H15" s="62"/>
      <c r="I15" s="62"/>
      <c r="J15" s="62"/>
      <c r="K15" s="62"/>
      <c r="L15" s="62"/>
      <c r="M15" s="62"/>
      <c r="N15" s="62"/>
      <c r="O15" s="62"/>
      <c r="P15" s="62"/>
      <c r="Q15" s="54"/>
    </row>
    <row r="16" spans="1:20" s="5" customFormat="1" ht="73.5" customHeight="1" x14ac:dyDescent="0.25">
      <c r="A16" s="165" t="s">
        <v>35</v>
      </c>
      <c r="B16" s="166"/>
      <c r="C16" s="166"/>
      <c r="D16" s="166"/>
      <c r="E16" s="166"/>
      <c r="F16" s="166"/>
      <c r="G16" s="166"/>
      <c r="H16" s="166"/>
      <c r="I16" s="166"/>
      <c r="J16" s="166"/>
      <c r="K16" s="166"/>
      <c r="L16" s="166"/>
      <c r="M16" s="166"/>
      <c r="N16" s="166"/>
      <c r="O16" s="166"/>
      <c r="P16" s="166"/>
      <c r="Q16" s="11"/>
    </row>
    <row r="17" spans="1:17" s="5" customFormat="1" ht="63.75" customHeight="1" x14ac:dyDescent="0.25">
      <c r="A17" s="161" t="s">
        <v>36</v>
      </c>
      <c r="B17" s="162"/>
      <c r="C17" s="162"/>
      <c r="D17" s="162"/>
      <c r="E17" s="162"/>
      <c r="F17" s="162"/>
      <c r="G17" s="162"/>
      <c r="H17" s="162"/>
      <c r="I17" s="162"/>
      <c r="J17" s="162"/>
      <c r="K17" s="162"/>
      <c r="L17" s="162"/>
      <c r="M17" s="162"/>
      <c r="N17" s="162"/>
      <c r="O17" s="162"/>
      <c r="P17" s="162"/>
      <c r="Q17" s="8"/>
    </row>
    <row r="18" spans="1:17" s="5" customFormat="1" ht="24" customHeight="1" x14ac:dyDescent="0.25">
      <c r="A18" s="161" t="s">
        <v>13</v>
      </c>
      <c r="B18" s="162"/>
      <c r="C18" s="162"/>
      <c r="D18" s="162"/>
      <c r="E18" s="162"/>
      <c r="F18" s="162"/>
      <c r="G18" s="162"/>
      <c r="H18" s="162"/>
      <c r="I18" s="162"/>
      <c r="J18" s="162"/>
      <c r="K18" s="162"/>
      <c r="L18" s="162"/>
      <c r="M18" s="162"/>
      <c r="N18" s="162"/>
      <c r="O18" s="162"/>
      <c r="P18" s="162"/>
      <c r="Q18" s="8"/>
    </row>
    <row r="19" spans="1:17" s="5" customFormat="1" ht="26.25" customHeight="1" x14ac:dyDescent="0.25">
      <c r="A19" s="161" t="s">
        <v>37</v>
      </c>
      <c r="B19" s="162"/>
      <c r="C19" s="162"/>
      <c r="D19" s="162"/>
      <c r="E19" s="162"/>
      <c r="F19" s="162"/>
      <c r="G19" s="162"/>
      <c r="H19" s="162"/>
      <c r="I19" s="162"/>
      <c r="J19" s="162"/>
      <c r="K19" s="162"/>
      <c r="L19" s="162"/>
      <c r="M19" s="162"/>
      <c r="N19" s="162"/>
      <c r="O19" s="162"/>
      <c r="P19" s="162"/>
      <c r="Q19" s="8"/>
    </row>
    <row r="20" spans="1:17" s="5" customFormat="1" ht="41.25" customHeight="1" x14ac:dyDescent="0.25">
      <c r="A20" s="161" t="s">
        <v>41</v>
      </c>
      <c r="B20" s="182"/>
      <c r="C20" s="182"/>
      <c r="D20" s="182"/>
      <c r="E20" s="182"/>
      <c r="F20" s="182"/>
      <c r="G20" s="182"/>
      <c r="H20" s="182"/>
      <c r="I20" s="182"/>
      <c r="J20" s="182"/>
      <c r="K20" s="182"/>
      <c r="L20" s="182"/>
      <c r="M20" s="182"/>
      <c r="N20" s="182"/>
      <c r="O20" s="182"/>
      <c r="P20" s="182"/>
      <c r="Q20" s="8"/>
    </row>
    <row r="21" spans="1:17" s="5" customFormat="1" ht="46.5" customHeight="1" x14ac:dyDescent="0.25">
      <c r="A21" s="163" t="s">
        <v>11</v>
      </c>
      <c r="B21" s="164"/>
      <c r="C21" s="164"/>
      <c r="D21" s="164"/>
      <c r="E21" s="164"/>
      <c r="F21" s="164"/>
      <c r="G21" s="164"/>
      <c r="H21" s="164"/>
      <c r="I21" s="164"/>
      <c r="J21" s="164"/>
      <c r="K21" s="164"/>
      <c r="L21" s="164"/>
      <c r="M21" s="164"/>
      <c r="N21" s="164"/>
      <c r="O21" s="164"/>
      <c r="P21" s="164"/>
      <c r="Q21" s="12"/>
    </row>
    <row r="22" spans="1:17" s="3" customFormat="1" ht="50.1" customHeight="1" thickBot="1" x14ac:dyDescent="0.3">
      <c r="A22" s="178"/>
      <c r="B22" s="179"/>
      <c r="C22" s="179"/>
      <c r="D22" s="13"/>
      <c r="E22" s="13"/>
      <c r="F22" s="13"/>
      <c r="G22" s="13"/>
      <c r="H22" s="13"/>
      <c r="I22" s="13"/>
      <c r="J22" s="13"/>
      <c r="K22" s="13"/>
      <c r="L22" s="13"/>
      <c r="M22" s="180" t="str">
        <f>'Business update (highlights)'!J37</f>
        <v xml:space="preserve">Next update: </v>
      </c>
      <c r="N22" s="181"/>
      <c r="O22" s="175">
        <v>43397</v>
      </c>
      <c r="P22" s="176"/>
      <c r="Q22" s="177"/>
    </row>
    <row r="23" spans="1:17" ht="18" x14ac:dyDescent="0.25">
      <c r="A23" s="5"/>
      <c r="B23" s="5"/>
      <c r="C23" s="10"/>
      <c r="D23" s="7"/>
      <c r="E23" s="7"/>
      <c r="F23" s="7"/>
      <c r="G23" s="7"/>
      <c r="H23" s="7"/>
      <c r="I23" s="7"/>
      <c r="J23" s="7"/>
      <c r="K23" s="7"/>
      <c r="L23" s="7"/>
      <c r="M23" s="7"/>
      <c r="N23" s="7"/>
      <c r="O23" s="7"/>
      <c r="P23" s="7"/>
      <c r="Q23" s="8"/>
    </row>
    <row r="24" spans="1:17" ht="18" x14ac:dyDescent="0.25">
      <c r="A24" s="5"/>
      <c r="B24" s="5"/>
      <c r="C24" s="10"/>
      <c r="D24" s="7"/>
      <c r="E24" s="7"/>
      <c r="F24" s="7"/>
      <c r="G24" s="7"/>
      <c r="H24" s="7"/>
      <c r="I24" s="7"/>
      <c r="J24" s="7"/>
      <c r="K24" s="7"/>
      <c r="L24" s="7"/>
      <c r="M24" s="7"/>
      <c r="N24" s="7"/>
      <c r="O24" s="7"/>
      <c r="P24" s="7"/>
      <c r="Q24" s="8"/>
    </row>
    <row r="25" spans="1:17" x14ac:dyDescent="0.2">
      <c r="C25" s="10"/>
      <c r="D25" s="10"/>
      <c r="E25" s="10"/>
      <c r="F25" s="10"/>
      <c r="G25" s="10"/>
      <c r="H25" s="10"/>
      <c r="I25" s="10"/>
      <c r="J25" s="10"/>
      <c r="K25" s="10"/>
      <c r="L25" s="10"/>
      <c r="M25" s="10"/>
      <c r="N25" s="10"/>
      <c r="O25" s="10"/>
      <c r="P25" s="10"/>
      <c r="Q25" s="14"/>
    </row>
    <row r="26" spans="1:17" x14ac:dyDescent="0.2">
      <c r="C26" s="10"/>
      <c r="D26" s="10"/>
      <c r="E26" s="10"/>
      <c r="F26" s="10"/>
      <c r="G26" s="10"/>
      <c r="H26" s="10"/>
      <c r="I26" s="10"/>
      <c r="J26" s="10"/>
      <c r="K26" s="10"/>
      <c r="L26" s="10"/>
      <c r="M26" s="10"/>
      <c r="N26" s="10"/>
      <c r="O26" s="10"/>
      <c r="P26" s="10"/>
      <c r="Q26" s="14"/>
    </row>
    <row r="27" spans="1:17" x14ac:dyDescent="0.2">
      <c r="C27" s="10"/>
    </row>
    <row r="28" spans="1:17" x14ac:dyDescent="0.2">
      <c r="C28" s="10"/>
    </row>
    <row r="29" spans="1:17" x14ac:dyDescent="0.2">
      <c r="C29" s="10"/>
    </row>
    <row r="30" spans="1:17" x14ac:dyDescent="0.2">
      <c r="C30" s="10"/>
    </row>
  </sheetData>
  <mergeCells count="19">
    <mergeCell ref="O22:Q22"/>
    <mergeCell ref="A22:C22"/>
    <mergeCell ref="M22:N22"/>
    <mergeCell ref="A17:P17"/>
    <mergeCell ref="A18:P18"/>
    <mergeCell ref="A20:P20"/>
    <mergeCell ref="A7:B8"/>
    <mergeCell ref="A13:B15"/>
    <mergeCell ref="A2:C2"/>
    <mergeCell ref="A19:P19"/>
    <mergeCell ref="A21:P21"/>
    <mergeCell ref="A10:B12"/>
    <mergeCell ref="A16:P16"/>
    <mergeCell ref="A4:B6"/>
    <mergeCell ref="C13:C14"/>
    <mergeCell ref="C7:C8"/>
    <mergeCell ref="C11:C12"/>
    <mergeCell ref="C4:C6"/>
    <mergeCell ref="A3:C3"/>
  </mergeCells>
  <pageMargins left="0.19685039370078741" right="0.19685039370078741" top="0.39370078740157483" bottom="0.39370078740157483" header="0.31496062992125984" footer="0.31496062992125984"/>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Business update (quote)</vt:lpstr>
      <vt:lpstr>Business update (highlights)</vt:lpstr>
      <vt:lpstr> Business update (data)</vt:lpstr>
      <vt:lpstr>' Business update (data)'!Print_Area</vt:lpstr>
      <vt:lpstr>'Business update (highlights)'!Print_Area</vt:lpstr>
      <vt:lpstr>'Business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Randolph</dc:creator>
  <cp:lastModifiedBy>Janine Randolph</cp:lastModifiedBy>
  <cp:lastPrinted>2018-09-21T14:12:28Z</cp:lastPrinted>
  <dcterms:created xsi:type="dcterms:W3CDTF">2018-01-09T10:18:49Z</dcterms:created>
  <dcterms:modified xsi:type="dcterms:W3CDTF">2018-09-25T13:26:00Z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{09A15027-A09A-451D-91DE-260BD38FFF40}</vt:lpwstr>
  </property>
</Properties>
</file>