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U:\External Affairs\Press Office\Press Releases\Final\Data releases\Household and Business Finance Update\October 2018\"/>
    </mc:Choice>
  </mc:AlternateContent>
  <xr:revisionPtr revIDLastSave="0" documentId="13_ncr:1_{8B613A1A-7982-4F6D-BBDE-EF7D7F878E87}" xr6:coauthVersionLast="37" xr6:coauthVersionMax="37" xr10:uidLastSave="{00000000-0000-0000-0000-000000000000}"/>
  <bookViews>
    <workbookView xWindow="0" yWindow="0" windowWidth="28800" windowHeight="12210" xr2:uid="{78D3265A-E4C2-49AF-9A78-E285C3DF88C5}"/>
  </bookViews>
  <sheets>
    <sheet name="Business update (quote)" sheetId="3" r:id="rId1"/>
    <sheet name="Business update (highlights)" sheetId="1" r:id="rId2"/>
    <sheet name=" Business update (data)" sheetId="2" r:id="rId3"/>
  </sheets>
  <externalReferences>
    <externalReference r:id="rId4"/>
  </externalReferences>
  <definedNames>
    <definedName name="\A">#REF!</definedName>
    <definedName name="\C">#REF!</definedName>
    <definedName name="\F">#REF!</definedName>
    <definedName name="\P">#REF!</definedName>
    <definedName name="\T">#REF!</definedName>
    <definedName name="_Key1" hidden="1">#REF!</definedName>
    <definedName name="_Order1" hidden="1">255</definedName>
    <definedName name="_Order2" hidden="1">255</definedName>
    <definedName name="_PG1">#REF!</definedName>
    <definedName name="_Sort" hidden="1">#REF!</definedName>
    <definedName name="_tab1">#REF!</definedName>
    <definedName name="_tab10">#REF!</definedName>
    <definedName name="_tab2">#REF!</definedName>
    <definedName name="_tab3">#REF!</definedName>
    <definedName name="_tab4">#REF!</definedName>
    <definedName name="_tab5">#REF!</definedName>
    <definedName name="_tab8">#REF!</definedName>
    <definedName name="ALLAPP">#REF!</definedName>
    <definedName name="allapp2">#REF!</definedName>
    <definedName name="ALLAPPNO">#REF!</definedName>
    <definedName name="ALLDATES">#REF!</definedName>
    <definedName name="ALLNET">#REF!</definedName>
    <definedName name="BEGINA">#REF!</definedName>
    <definedName name="BEGINB">#REF!</definedName>
    <definedName name="BEGINC">#REF!</definedName>
    <definedName name="BEGIND">#REF!</definedName>
    <definedName name="BEGINE">#REF!</definedName>
    <definedName name="cardgrowth">OFFSET('[1]growth rates &amp; averages'!$M$153,1,0,COUNTA('[1]growth rates &amp; averages'!$M$1:$M$65536)-1)</definedName>
    <definedName name="cardgrowth2">OFFSET('[1]growth rates &amp; averages'!$M$24,1,0,COUNTA('[1]growth rates &amp; averages'!$M$1:$M$65536)-1)</definedName>
    <definedName name="consumer">#REF!</definedName>
    <definedName name="CRED_MENU">#REF!</definedName>
    <definedName name="DATAMV">#REF!</definedName>
    <definedName name="date">OFFSET('[1]growth rates &amp; averages'!$B$153,1,0,COUNTA('[1]growth rates &amp; averages'!$B$1:$B$65536)-1)</definedName>
    <definedName name="date2">OFFSET('[1]growth rates &amp; averages'!$B$24,1,0,COUNTA('[1]growth rates &amp; averages'!$B$1:$B$65536)-1)</definedName>
    <definedName name="DATES">#REF!</definedName>
    <definedName name="defs">#REF!</definedName>
    <definedName name="FOOTER">#REF!</definedName>
    <definedName name="GRAPH">#REF!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TTER">#REF!</definedName>
    <definedName name="MBBGAPP">#REF!</definedName>
    <definedName name="MBBGNET">#REF!</definedName>
    <definedName name="MC">#REF!</definedName>
    <definedName name="MD">#REF!</definedName>
    <definedName name="ME">#REF!</definedName>
    <definedName name="MENU">#REF!</definedName>
    <definedName name="MF">#REF!</definedName>
    <definedName name="MG">#REF!</definedName>
    <definedName name="MGGBAPPNO">#REF!</definedName>
    <definedName name="MGROSS">#REF!</definedName>
    <definedName name="MJ">#REF!</definedName>
    <definedName name="MK">#REF!</definedName>
    <definedName name="Months">#REF!</definedName>
    <definedName name="MVA">#REF!</definedName>
    <definedName name="MVO">#REF!</definedName>
    <definedName name="noncardgrowth">OFFSET('[1]growth rates &amp; averages'!$N$153,1,0,COUNTA('[1]growth rates &amp; averages'!$N$1:$N$65536)-1)</definedName>
    <definedName name="noncardgrowth2">OFFSET('[1]growth rates &amp; averages'!$N$24,1,0,COUNTA('[1]growth rates &amp; averages'!$N$1:$N$65536)-1)</definedName>
    <definedName name="PRINT">#REF!</definedName>
    <definedName name="_xlnm.Print_Area" localSheetId="2">' Business update (data)'!$A$1:$Q$22</definedName>
    <definedName name="_xlnm.Print_Area" localSheetId="1">'Business update (highlights)'!$A$1:$M$38</definedName>
    <definedName name="_xlnm.Print_Area" localSheetId="0">'Business update (quote)'!$A$1:$M$19</definedName>
    <definedName name="_xlnm.Print_Area">#REF!</definedName>
    <definedName name="_xlnm.Print_Titles">#REF!</definedName>
    <definedName name="PRINT_TITLES_MI">#REF!</definedName>
    <definedName name="PRINTA">#REF!</definedName>
    <definedName name="PRINTB">#REF!</definedName>
    <definedName name="PRINTC">#REF!</definedName>
    <definedName name="PRINTD">#REF!</definedName>
    <definedName name="PRINTE">#REF!</definedName>
    <definedName name="PRT_MENU">#REF!</definedName>
    <definedName name="SUMMARY">#REF!</definedName>
    <definedName name="table9">#REF!</definedName>
    <definedName name="total">OFFSET('[1]growth rates &amp; averages'!$O$24,1,0,COUNTA('[1]growth rates &amp; averages'!$O$1:$O$65536)-1)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 i="3" l="1"/>
  <c r="P9" i="2" l="1"/>
  <c r="L3" i="1" l="1"/>
  <c r="L7" i="1" s="1"/>
  <c r="K37" i="1" l="1"/>
  <c r="K18" i="3" l="1"/>
  <c r="M22" i="2"/>
  <c r="O3" i="2"/>
  <c r="A15" i="3"/>
  <c r="A16" i="3" s="1"/>
  <c r="O9" i="2" l="1"/>
  <c r="N3" i="2"/>
  <c r="N9" i="2" l="1"/>
  <c r="M3" i="2"/>
  <c r="M9" i="2" l="1"/>
  <c r="L3" i="2"/>
  <c r="L9" i="2" l="1"/>
  <c r="K3" i="2"/>
  <c r="K9" i="2" l="1"/>
  <c r="J3" i="2"/>
  <c r="J9" i="2" l="1"/>
  <c r="I3" i="2"/>
  <c r="I9" i="2" l="1"/>
  <c r="H3" i="2"/>
  <c r="H9" i="2" l="1"/>
  <c r="G3" i="2"/>
  <c r="F3" i="2" s="1"/>
  <c r="F9" i="2" l="1"/>
  <c r="G9" i="2"/>
  <c r="E3" i="2"/>
  <c r="E9" i="2" l="1"/>
  <c r="D3" i="2"/>
  <c r="D9" i="2" l="1"/>
  <c r="K34" i="1"/>
  <c r="F34" i="1"/>
  <c r="A2" i="1"/>
  <c r="A2" i="3"/>
  <c r="L8" i="1" l="1"/>
  <c r="L4" i="1"/>
  <c r="M4" i="1" l="1"/>
  <c r="M8" i="1" l="1"/>
</calcChain>
</file>

<file path=xl/sharedStrings.xml><?xml version="1.0" encoding="utf-8"?>
<sst xmlns="http://schemas.openxmlformats.org/spreadsheetml/2006/main" count="72" uniqueCount="53">
  <si>
    <t>.</t>
  </si>
  <si>
    <t>Business finance</t>
  </si>
  <si>
    <t xml:space="preserve">Next update: </t>
  </si>
  <si>
    <t>O/S</t>
  </si>
  <si>
    <t>Net</t>
  </si>
  <si>
    <t>Growth</t>
  </si>
  <si>
    <t>High street banks</t>
  </si>
  <si>
    <t>Key data highlights:</t>
  </si>
  <si>
    <t>Loans &amp; overdrafts</t>
  </si>
  <si>
    <t>Business deposits</t>
  </si>
  <si>
    <t>Notes to Editors</t>
  </si>
  <si>
    <r>
      <t xml:space="preserve">Extended data tables are available from our website </t>
    </r>
    <r>
      <rPr>
        <sz val="14"/>
        <color rgb="FF00B6A3"/>
        <rFont val="Arial"/>
        <family val="2"/>
      </rPr>
      <t>www.ukfinance.org.uk/statistics/</t>
    </r>
    <r>
      <rPr>
        <sz val="14"/>
        <color theme="1" tint="0.499984740745262"/>
        <rFont val="Arial"/>
        <family val="2"/>
      </rPr>
      <t xml:space="preserve">
For more information please call the </t>
    </r>
    <r>
      <rPr>
        <sz val="14"/>
        <color rgb="FF00B6A3"/>
        <rFont val="Arial"/>
        <family val="2"/>
      </rPr>
      <t>UK Finance Press Office on 020 7416 6750 or e-mail press@ukfinance.org.uk</t>
    </r>
  </si>
  <si>
    <r>
      <t xml:space="preserve">For more information please call the </t>
    </r>
    <r>
      <rPr>
        <sz val="12"/>
        <color rgb="FF00B6A3"/>
        <rFont val="Arial"/>
        <family val="2"/>
      </rPr>
      <t xml:space="preserve">UK Finance Press Office on 020 7416 6750 or e-mail </t>
    </r>
    <r>
      <rPr>
        <u/>
        <sz val="12"/>
        <color rgb="FF00B6A3"/>
        <rFont val="Arial"/>
        <family val="2"/>
      </rPr>
      <t>press@ukfinance.org.uk</t>
    </r>
    <r>
      <rPr>
        <sz val="12"/>
        <color theme="0" tint="-0.499984740745262"/>
        <rFont val="Arial"/>
        <family val="2"/>
      </rPr>
      <t>.</t>
    </r>
  </si>
  <si>
    <t>Year-on-year percentage changes compare the latest month's figure with the same month's figure in the previous year.</t>
  </si>
  <si>
    <t>Annual 
growth 
rate</t>
  </si>
  <si>
    <t>deposits</t>
  </si>
  <si>
    <t>loans &amp; overdrafts</t>
  </si>
  <si>
    <t>Annual growth rates</t>
  </si>
  <si>
    <t>agriculture, hunting &amp; forestry</t>
  </si>
  <si>
    <t>fishing</t>
  </si>
  <si>
    <t>mining &amp; quarrying</t>
  </si>
  <si>
    <t>manufacturing</t>
  </si>
  <si>
    <t>electricity, gas &amp; water</t>
  </si>
  <si>
    <t>construction</t>
  </si>
  <si>
    <t>wholesale &amp; retail trade</t>
  </si>
  <si>
    <t>accommodation &amp; food services</t>
  </si>
  <si>
    <t>transport, storage &amp; communications</t>
  </si>
  <si>
    <t>real estate &amp; professional services</t>
  </si>
  <si>
    <t>public admin &amp; defence</t>
  </si>
  <si>
    <t>education</t>
  </si>
  <si>
    <t>recreation &amp; personal services</t>
  </si>
  <si>
    <t>annual growth rate</t>
  </si>
  <si>
    <t>health &amp; social work</t>
  </si>
  <si>
    <t>Data included in this update relate to business conducted with the banking groups of Barclays, Lloyds, HSBC, RBS, Santander UK, TSB and Virgin Money.</t>
  </si>
  <si>
    <t>Annual growth rates are adjusted to exclude the effects of population changes, write-offs, sales/purchases of loan books and reporting definition changes, to reflect underlying economic trends where appropriate and are based on seasonally adjusted data, while all other data series are non-seasonally adjusted.</t>
  </si>
  <si>
    <t>Data series for UK business lending or deposits relate to sterling business only.</t>
  </si>
  <si>
    <t>other financial companies
(£mns)</t>
  </si>
  <si>
    <t>Deposits</t>
  </si>
  <si>
    <t>Loans &amp; overdrafts amounts outstanding</t>
  </si>
  <si>
    <t>Other financial companies covers businesses which are engaged principally in financial activities, e.g. insurance brokers and non-bank credit grantors, but excludes banks and building societies.</t>
  </si>
  <si>
    <t>Sterling loan &amp; overdraft lending amounts outstanding on non-financial business accounts with high street banks</t>
  </si>
  <si>
    <t>Total sterling deposits held in UK non-financial business accounts with high street banks</t>
  </si>
  <si>
    <t>non-financial companies
(£mns)</t>
  </si>
  <si>
    <t>Data in this update reflect lending and deposit activity conducted by UK large, medium and small businesses with the main high street banks.  This coverage reflects around three-quarters of UK business finance provided by all banks and building societies.</t>
  </si>
  <si>
    <r>
      <rPr>
        <sz val="18"/>
        <color theme="0" tint="-0.499984740745262"/>
        <rFont val="Arial"/>
        <family val="2"/>
      </rPr>
      <t>Commenting on the data,</t>
    </r>
    <r>
      <rPr>
        <sz val="18"/>
        <color rgb="FF00B6A3"/>
        <rFont val="Arial"/>
        <family val="2"/>
      </rPr>
      <t xml:space="preserve"> Stephen Pegge, Managing Director, Commercial Finance at UK Finance </t>
    </r>
    <r>
      <rPr>
        <sz val="18"/>
        <color theme="0" tint="-0.499984740745262"/>
        <rFont val="Arial"/>
        <family val="2"/>
      </rPr>
      <t>said:</t>
    </r>
  </si>
  <si>
    <t>Amounts outstanding</t>
  </si>
  <si>
    <t>lending</t>
  </si>
  <si>
    <t>total non-financial company sectors</t>
  </si>
  <si>
    <t>UK Finance is the trade association formed on 1 July 2017 to represent the banking and finance industry operating in the UK. It represents more than 250 firms in the UK providing credit, banking, markets and payment-related services. The organisation brings together most of the activities previously carried out by the Asset Based Finance Association, the British Bankers’ Association, the Council of Mortgage Lenders, Financial Fraud Action UK, Payments UK and the UK Cards Association.</t>
  </si>
  <si>
    <t>Deposits held by UK non-financial companies grew by 3.4 per cent over the last twelve months with annual growth in transport, electricity, gas and water above the overall growth.</t>
  </si>
  <si>
    <t>Release date : 26 November 2018</t>
  </si>
  <si>
    <t>Lending to manufacturers grew by 6.9 per cent over the last twelve months, in contrast to a 1.9 per cent contraction in overall UK business borrowing. There was also annual growth in borrowing by the agriculture and accomodation sectors.</t>
  </si>
  <si>
    <t>“Appetite for finance amongst business remains subdued with overall borrowing down slightly from the same period last year.
“However, lending to the manufacturing, agriculture and accommodation sectors has increased. 
“Business deposits also continue to grow, which suggests firms are stockpiling cash in the face of an uncertain economic climate.”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</si>
</sst>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 mmm\ yyyy"/>
    <numFmt numFmtId="165" formatCode="0.0%"/>
    <numFmt numFmtId="166" formatCode="[$-809]dd\ mmmm\ yyyy;@"/>
    <numFmt numFmtId="167" formatCode="[$-F800]dddd\,\ mmmm\ dd\,\ yyyy"/>
    <numFmt numFmtId="168" formatCode="&quot;£&quot;#,##0"/>
    <numFmt numFmtId="169" formatCode="mmmm\ yyyy;@"/>
    <numFmt numFmtId="170" formatCode="&quot;£&quot;#,##0.0\ &quot;bn&quot;"/>
    <numFmt numFmtId="171" formatCode="[$-809]dd\ mmmm\ yyyy"/>
  </numFmts>
  <fonts count="51" x14ac:knownFonts="1">
    <font>
      <sz val="11"/>
      <color theme="1"/>
      <name val="Calibri"/>
      <family val="2"/>
      <scheme val="minor"/>
    </font>
    <font>
      <sz val="11"/>
      <color theme="1"/>
      <name val="Calibri"/>
      <family val="2"/>
      <scheme val="minor"/>
    </font>
    <font>
      <sz val="28"/>
      <color rgb="FF00B6A3"/>
      <name val="Arial"/>
      <family val="2"/>
    </font>
    <font>
      <sz val="11"/>
      <color rgb="FF00B6A3"/>
      <name val="Arial"/>
      <family val="2"/>
    </font>
    <font>
      <sz val="11"/>
      <color theme="1"/>
      <name val="Arial"/>
      <family val="2"/>
    </font>
    <font>
      <b/>
      <sz val="14"/>
      <color theme="1" tint="0.499984740745262"/>
      <name val="Arial"/>
      <family val="2"/>
    </font>
    <font>
      <sz val="14"/>
      <color theme="0" tint="-0.499984740745262"/>
      <name val="Arial"/>
      <family val="2"/>
    </font>
    <font>
      <sz val="14"/>
      <color theme="1"/>
      <name val="Arial"/>
      <family val="2"/>
    </font>
    <font>
      <sz val="12"/>
      <name val="Helv"/>
    </font>
    <font>
      <b/>
      <sz val="12"/>
      <color rgb="FF00B6A3"/>
      <name val="Arial"/>
      <family val="2"/>
    </font>
    <font>
      <sz val="14"/>
      <color rgb="FF00B6A3"/>
      <name val="Arial"/>
      <family val="2"/>
    </font>
    <font>
      <sz val="10"/>
      <color theme="1"/>
      <name val="Arial"/>
      <family val="2"/>
    </font>
    <font>
      <sz val="11"/>
      <color theme="1" tint="0.499984740745262"/>
      <name val="Arial"/>
      <family val="2"/>
    </font>
    <font>
      <sz val="8"/>
      <name val="Arial"/>
      <family val="2"/>
    </font>
    <font>
      <sz val="14"/>
      <color theme="1" tint="0.499984740745262"/>
      <name val="Arial"/>
      <family val="2"/>
    </font>
    <font>
      <sz val="11"/>
      <color rgb="FF00CC99"/>
      <name val="Arial"/>
      <family val="2"/>
    </font>
    <font>
      <sz val="9"/>
      <color rgb="FF00B6A3"/>
      <name val="Arial"/>
      <family val="2"/>
    </font>
    <font>
      <sz val="10"/>
      <name val="Arial"/>
      <family val="2"/>
    </font>
    <font>
      <sz val="14"/>
      <color theme="1"/>
      <name val="Calibri"/>
      <family val="2"/>
      <scheme val="minor"/>
    </font>
    <font>
      <sz val="11"/>
      <color rgb="FF00B6A3"/>
      <name val="Calibri"/>
      <family val="2"/>
      <scheme val="minor"/>
    </font>
    <font>
      <b/>
      <sz val="18"/>
      <color theme="0" tint="-0.34998626667073579"/>
      <name val="Arial"/>
      <family val="2"/>
    </font>
    <font>
      <b/>
      <sz val="20"/>
      <color theme="0" tint="-0.34998626667073579"/>
      <name val="Arial"/>
      <family val="2"/>
    </font>
    <font>
      <sz val="11"/>
      <color theme="0" tint="-0.34998626667073579"/>
      <name val="Calibri"/>
      <family val="2"/>
      <scheme val="minor"/>
    </font>
    <font>
      <sz val="11"/>
      <color theme="0" tint="-0.34998626667073579"/>
      <name val="Arial"/>
      <family val="2"/>
    </font>
    <font>
      <sz val="24"/>
      <color rgb="FF00B6A3"/>
      <name val="Arial"/>
      <family val="2"/>
    </font>
    <font>
      <sz val="24"/>
      <color theme="1"/>
      <name val="Calibri"/>
      <family val="2"/>
      <scheme val="minor"/>
    </font>
    <font>
      <b/>
      <sz val="10"/>
      <color theme="0" tint="-0.34998626667073579"/>
      <name val="Arial"/>
      <family val="2"/>
    </font>
    <font>
      <b/>
      <sz val="11"/>
      <color theme="0" tint="-0.34998626667073579"/>
      <name val="Arial"/>
      <family val="2"/>
    </font>
    <font>
      <sz val="16"/>
      <color rgb="FF00B6A3"/>
      <name val="Arial"/>
      <family val="2"/>
    </font>
    <font>
      <sz val="12"/>
      <color theme="1" tint="0.499984740745262"/>
      <name val="Arial"/>
      <family val="2"/>
    </font>
    <font>
      <sz val="12"/>
      <color theme="0" tint="-0.499984740745262"/>
      <name val="Arial"/>
      <family val="2"/>
    </font>
    <font>
      <sz val="12"/>
      <color rgb="FF00B6A3"/>
      <name val="Arial"/>
      <family val="2"/>
    </font>
    <font>
      <u/>
      <sz val="12"/>
      <color rgb="FF00B6A3"/>
      <name val="Arial"/>
      <family val="2"/>
    </font>
    <font>
      <sz val="11"/>
      <color rgb="FFF6B695"/>
      <name val="Arial"/>
      <family val="2"/>
    </font>
    <font>
      <sz val="14"/>
      <color rgb="FFF6B695"/>
      <name val="Arial"/>
      <family val="2"/>
    </font>
    <font>
      <sz val="10"/>
      <name val="Arial"/>
      <family val="2"/>
    </font>
    <font>
      <u/>
      <sz val="9"/>
      <color indexed="12"/>
      <name val="Helv"/>
    </font>
    <font>
      <sz val="11"/>
      <color theme="0" tint="-0.499984740745262"/>
      <name val="Arial"/>
      <family val="2"/>
    </font>
    <font>
      <sz val="20"/>
      <color rgb="FF00B6A3"/>
      <name val="Arial"/>
      <family val="2"/>
    </font>
    <font>
      <sz val="18"/>
      <color theme="1" tint="0.499984740745262"/>
      <name val="Arial"/>
      <family val="2"/>
    </font>
    <font>
      <sz val="18"/>
      <color theme="1"/>
      <name val="Calibri"/>
      <family val="2"/>
      <scheme val="minor"/>
    </font>
    <font>
      <sz val="18"/>
      <color theme="1"/>
      <name val="Arial"/>
      <family val="2"/>
    </font>
    <font>
      <b/>
      <sz val="18"/>
      <color theme="1" tint="0.499984740745262"/>
      <name val="Arial"/>
      <family val="2"/>
    </font>
    <font>
      <sz val="18"/>
      <color theme="0" tint="-0.499984740745262"/>
      <name val="Arial"/>
      <family val="2"/>
    </font>
    <font>
      <sz val="18"/>
      <color rgb="FF00B6A3"/>
      <name val="Arial"/>
      <family val="2"/>
    </font>
    <font>
      <sz val="18"/>
      <color rgb="FF00B6A3"/>
      <name val="Calibri"/>
      <family val="2"/>
      <scheme val="minor"/>
    </font>
    <font>
      <sz val="12"/>
      <color theme="1"/>
      <name val="Arial"/>
      <family val="2"/>
    </font>
    <font>
      <sz val="13"/>
      <color theme="1" tint="0.499984740745262"/>
      <name val="Arial"/>
      <family val="2"/>
    </font>
    <font>
      <sz val="13"/>
      <color theme="1"/>
      <name val="Arial"/>
      <family val="2"/>
    </font>
    <font>
      <b/>
      <sz val="13"/>
      <color theme="1" tint="0.499984740745262"/>
      <name val="Arial"/>
      <family val="2"/>
    </font>
    <font>
      <b/>
      <sz val="13"/>
      <color theme="1"/>
      <name val="Arial"/>
      <family val="2"/>
    </font>
  </fonts>
  <fills count="3">
    <fill>
      <patternFill patternType="none"/>
    </fill>
    <fill>
      <patternFill patternType="gray125"/>
    </fill>
    <fill>
      <patternFill patternType="solid">
        <fgColor rgb="FFE5F8F8"/>
        <bgColor indexed="64"/>
      </patternFill>
    </fill>
  </fills>
  <borders count="6">
    <border>
      <left/>
      <right/>
      <top/>
      <bottom/>
      <diagonal/>
    </border>
    <border>
      <left/>
      <right/>
      <top style="medium">
        <color rgb="FF00B6A3"/>
      </top>
      <bottom/>
      <diagonal/>
    </border>
    <border>
      <left/>
      <right/>
      <top/>
      <bottom style="medium">
        <color rgb="FF00B6A3"/>
      </bottom>
      <diagonal/>
    </border>
    <border>
      <left/>
      <right/>
      <top style="thin">
        <color rgb="FF00CC99"/>
      </top>
      <bottom/>
      <diagonal/>
    </border>
    <border>
      <left/>
      <right/>
      <top/>
      <bottom style="thin">
        <color rgb="FF00B6A3"/>
      </bottom>
      <diagonal/>
    </border>
    <border>
      <left/>
      <right/>
      <top style="thin">
        <color rgb="FF00B6A3"/>
      </top>
      <bottom/>
      <diagonal/>
    </border>
  </borders>
  <cellStyleXfs count="5">
    <xf numFmtId="0" fontId="0" fillId="0" borderId="0"/>
    <xf numFmtId="9" fontId="1" fillId="0" borderId="0" applyFont="0" applyFill="0" applyBorder="0" applyAlignment="0" applyProtection="0"/>
    <xf numFmtId="0" fontId="8" fillId="0" borderId="0"/>
    <xf numFmtId="0" fontId="35" fillId="0" borderId="0"/>
    <xf numFmtId="0" fontId="36" fillId="0" borderId="0" applyNumberFormat="0" applyFill="0" applyBorder="0" applyAlignment="0" applyProtection="0">
      <alignment vertical="top"/>
      <protection locked="0"/>
    </xf>
  </cellStyleXfs>
  <cellXfs count="184">
    <xf numFmtId="0" fontId="0" fillId="0" borderId="0" xfId="0"/>
    <xf numFmtId="0" fontId="4" fillId="0" borderId="0" xfId="0" applyFont="1"/>
    <xf numFmtId="0" fontId="5" fillId="0" borderId="1" xfId="0" applyFont="1" applyBorder="1" applyAlignment="1">
      <alignment horizontal="center" vertical="top"/>
    </xf>
    <xf numFmtId="0" fontId="7" fillId="0" borderId="0" xfId="0" applyFont="1"/>
    <xf numFmtId="0" fontId="4" fillId="0" borderId="0" xfId="0" applyFont="1" applyAlignment="1">
      <alignment horizontal="right"/>
    </xf>
    <xf numFmtId="0" fontId="7" fillId="0" borderId="0" xfId="0" applyFont="1" applyAlignment="1"/>
    <xf numFmtId="0" fontId="4" fillId="0" borderId="0" xfId="0" applyFont="1" applyAlignment="1">
      <alignment horizontal="center" vertical="center"/>
    </xf>
    <xf numFmtId="3" fontId="13" fillId="0" borderId="0" xfId="2" applyNumberFormat="1" applyFont="1" applyBorder="1" applyAlignment="1" applyProtection="1">
      <alignment horizontal="right" vertical="center"/>
    </xf>
    <xf numFmtId="0" fontId="4" fillId="0" borderId="0" xfId="0" applyFont="1" applyFill="1" applyBorder="1" applyAlignment="1">
      <alignment horizontal="right" vertical="center"/>
    </xf>
    <xf numFmtId="165" fontId="11" fillId="0" borderId="0" xfId="1" applyNumberFormat="1" applyFont="1" applyBorder="1" applyAlignment="1">
      <alignment vertical="center"/>
    </xf>
    <xf numFmtId="0" fontId="4" fillId="0" borderId="0" xfId="0" applyFont="1" applyBorder="1"/>
    <xf numFmtId="0" fontId="4" fillId="0" borderId="1" xfId="0" applyFont="1" applyFill="1" applyBorder="1" applyAlignment="1">
      <alignment horizontal="right" vertical="center"/>
    </xf>
    <xf numFmtId="0" fontId="4" fillId="0" borderId="0" xfId="0" applyFont="1" applyBorder="1" applyAlignment="1"/>
    <xf numFmtId="0" fontId="7" fillId="0" borderId="2" xfId="0" applyFont="1" applyBorder="1"/>
    <xf numFmtId="0" fontId="4" fillId="0" borderId="0" xfId="0" applyFont="1" applyBorder="1" applyAlignment="1">
      <alignment horizontal="right"/>
    </xf>
    <xf numFmtId="0" fontId="16" fillId="0" borderId="5" xfId="0" applyFont="1" applyBorder="1" applyAlignment="1">
      <alignment horizontal="right" wrapText="1"/>
    </xf>
    <xf numFmtId="0" fontId="16" fillId="0" borderId="5" xfId="0" applyFont="1" applyBorder="1" applyAlignment="1">
      <alignment horizontal="center" wrapText="1"/>
    </xf>
    <xf numFmtId="0" fontId="16" fillId="0" borderId="3" xfId="0" applyFont="1" applyBorder="1" applyAlignment="1">
      <alignment horizontal="center" wrapText="1"/>
    </xf>
    <xf numFmtId="0" fontId="7" fillId="0" borderId="0" xfId="0" applyFont="1" applyBorder="1" applyAlignment="1"/>
    <xf numFmtId="0" fontId="10" fillId="0" borderId="0" xfId="0" applyFont="1" applyBorder="1" applyAlignment="1">
      <alignment horizontal="right"/>
    </xf>
    <xf numFmtId="0" fontId="4" fillId="0" borderId="2" xfId="0" applyFont="1" applyBorder="1"/>
    <xf numFmtId="0" fontId="4" fillId="0" borderId="2" xfId="0" applyFont="1" applyBorder="1" applyAlignment="1">
      <alignment horizontal="right"/>
    </xf>
    <xf numFmtId="0" fontId="15" fillId="0" borderId="2" xfId="0" applyFont="1" applyBorder="1" applyAlignment="1">
      <alignment horizontal="right"/>
    </xf>
    <xf numFmtId="0" fontId="6" fillId="0" borderId="1" xfId="0" applyFont="1" applyFill="1" applyBorder="1" applyAlignment="1">
      <alignment vertical="center" wrapText="1"/>
    </xf>
    <xf numFmtId="0" fontId="4" fillId="0" borderId="1" xfId="0" applyFont="1" applyBorder="1" applyAlignment="1">
      <alignment vertical="center" wrapText="1"/>
    </xf>
    <xf numFmtId="3" fontId="17" fillId="0" borderId="0" xfId="2" applyNumberFormat="1" applyFont="1" applyBorder="1" applyAlignment="1" applyProtection="1">
      <alignment horizontal="right" vertical="center"/>
    </xf>
    <xf numFmtId="165" fontId="11" fillId="0" borderId="4" xfId="1" applyNumberFormat="1" applyFont="1" applyBorder="1" applyAlignment="1">
      <alignment vertical="center"/>
    </xf>
    <xf numFmtId="0" fontId="16" fillId="0" borderId="0" xfId="0" applyFont="1" applyBorder="1" applyAlignment="1">
      <alignment horizontal="right" wrapText="1"/>
    </xf>
    <xf numFmtId="0" fontId="2" fillId="0" borderId="0" xfId="0" applyFont="1" applyAlignment="1">
      <alignment vertical="center"/>
    </xf>
    <xf numFmtId="0" fontId="3" fillId="0" borderId="0" xfId="0" applyFont="1" applyAlignment="1"/>
    <xf numFmtId="0" fontId="11" fillId="0" borderId="4" xfId="0" applyFont="1" applyBorder="1" applyAlignment="1">
      <alignment vertical="center" wrapText="1"/>
    </xf>
    <xf numFmtId="0" fontId="0" fillId="0" borderId="4" xfId="0" applyBorder="1" applyAlignment="1">
      <alignment horizontal="right"/>
    </xf>
    <xf numFmtId="0" fontId="22" fillId="0" borderId="5" xfId="0" applyFont="1" applyBorder="1" applyAlignment="1"/>
    <xf numFmtId="0" fontId="3" fillId="0" borderId="0" xfId="0" applyFont="1" applyBorder="1" applyAlignment="1">
      <alignment horizontal="right" vertical="center" wrapText="1"/>
    </xf>
    <xf numFmtId="0" fontId="23" fillId="0" borderId="0" xfId="0" applyFont="1" applyBorder="1" applyAlignment="1">
      <alignment horizontal="right" vertical="center" wrapText="1"/>
    </xf>
    <xf numFmtId="0" fontId="22" fillId="0" borderId="0" xfId="0" applyFont="1" applyAlignment="1">
      <alignment horizontal="right" vertical="center" wrapText="1"/>
    </xf>
    <xf numFmtId="0" fontId="22" fillId="0" borderId="4" xfId="0" applyFont="1" applyBorder="1" applyAlignment="1">
      <alignment horizontal="right" vertical="center" wrapText="1"/>
    </xf>
    <xf numFmtId="168" fontId="0" fillId="0" borderId="4" xfId="0" applyNumberFormat="1" applyBorder="1" applyAlignment="1">
      <alignment horizontal="right"/>
    </xf>
    <xf numFmtId="0" fontId="0" fillId="0" borderId="4" xfId="0" applyBorder="1" applyAlignment="1">
      <alignment horizontal="right" vertical="center"/>
    </xf>
    <xf numFmtId="0" fontId="22" fillId="0" borderId="4" xfId="0" applyFont="1" applyBorder="1" applyAlignment="1">
      <alignment horizontal="right" vertical="center" wrapText="1"/>
    </xf>
    <xf numFmtId="165" fontId="10" fillId="0" borderId="4" xfId="1" applyNumberFormat="1" applyFont="1" applyBorder="1" applyAlignment="1">
      <alignment horizontal="right" vertical="center"/>
    </xf>
    <xf numFmtId="0" fontId="22" fillId="0" borderId="0" xfId="0" applyFont="1" applyBorder="1" applyAlignment="1">
      <alignment horizontal="right" vertical="center" wrapText="1"/>
    </xf>
    <xf numFmtId="0" fontId="2" fillId="0" borderId="2" xfId="0" applyFont="1" applyBorder="1" applyAlignment="1">
      <alignment vertical="center"/>
    </xf>
    <xf numFmtId="164" fontId="9" fillId="0" borderId="5" xfId="2" applyNumberFormat="1" applyFont="1" applyBorder="1" applyAlignment="1" applyProtection="1">
      <alignment horizontal="center" wrapText="1"/>
    </xf>
    <xf numFmtId="0" fontId="3" fillId="0" borderId="5" xfId="0" applyFont="1" applyBorder="1" applyAlignment="1">
      <alignment horizontal="right"/>
    </xf>
    <xf numFmtId="165" fontId="4" fillId="0" borderId="5" xfId="1" applyNumberFormat="1" applyFont="1" applyBorder="1" applyAlignment="1">
      <alignment horizontal="right" vertical="center"/>
    </xf>
    <xf numFmtId="3" fontId="17" fillId="2" borderId="0" xfId="2" applyNumberFormat="1" applyFont="1" applyFill="1" applyBorder="1" applyAlignment="1" applyProtection="1">
      <alignment horizontal="right" vertical="center"/>
    </xf>
    <xf numFmtId="165" fontId="11" fillId="2" borderId="4" xfId="1" applyNumberFormat="1" applyFont="1" applyFill="1" applyBorder="1" applyAlignment="1">
      <alignment vertical="center"/>
    </xf>
    <xf numFmtId="0" fontId="11" fillId="2" borderId="0" xfId="0" applyFont="1" applyFill="1" applyBorder="1" applyAlignment="1">
      <alignment horizontal="right" vertical="center"/>
    </xf>
    <xf numFmtId="0" fontId="11" fillId="2" borderId="4" xfId="0" applyFont="1" applyFill="1" applyBorder="1" applyAlignment="1">
      <alignment horizontal="right" vertical="center"/>
    </xf>
    <xf numFmtId="165" fontId="3" fillId="0" borderId="0" xfId="1" applyNumberFormat="1" applyFont="1" applyBorder="1" applyAlignment="1">
      <alignment horizontal="right" vertical="center" wrapText="1"/>
    </xf>
    <xf numFmtId="0" fontId="23" fillId="0" borderId="0" xfId="0" applyFont="1" applyBorder="1" applyAlignment="1">
      <alignment horizontal="right" vertical="center" wrapText="1"/>
    </xf>
    <xf numFmtId="0" fontId="4" fillId="0" borderId="5" xfId="0" applyFont="1" applyBorder="1" applyAlignment="1">
      <alignment horizontal="right"/>
    </xf>
    <xf numFmtId="0" fontId="10" fillId="0" borderId="0" xfId="0" applyFont="1" applyBorder="1" applyAlignment="1">
      <alignment wrapText="1"/>
    </xf>
    <xf numFmtId="0" fontId="11" fillId="0" borderId="0" xfId="0" applyFont="1" applyFill="1" applyBorder="1" applyAlignment="1">
      <alignment horizontal="right" vertical="center"/>
    </xf>
    <xf numFmtId="17" fontId="26" fillId="0" borderId="1" xfId="2" applyNumberFormat="1" applyFont="1" applyFill="1" applyBorder="1" applyAlignment="1" applyProtection="1">
      <alignment horizontal="right" wrapText="1"/>
    </xf>
    <xf numFmtId="0" fontId="27" fillId="0" borderId="1" xfId="0" applyFont="1" applyFill="1" applyBorder="1" applyAlignment="1">
      <alignment horizontal="right" vertical="center"/>
    </xf>
    <xf numFmtId="0" fontId="4" fillId="0" borderId="1" xfId="0" applyFont="1" applyBorder="1" applyAlignment="1">
      <alignment horizontal="right" vertical="center" wrapText="1"/>
    </xf>
    <xf numFmtId="0" fontId="4" fillId="0" borderId="0" xfId="0" applyFont="1" applyBorder="1" applyAlignment="1">
      <alignment horizontal="right" vertical="center" wrapText="1"/>
    </xf>
    <xf numFmtId="169" fontId="24" fillId="0" borderId="2" xfId="0" applyNumberFormat="1" applyFont="1" applyBorder="1" applyAlignment="1">
      <alignment horizontal="right" vertical="center"/>
    </xf>
    <xf numFmtId="169" fontId="25" fillId="0" borderId="2" xfId="0" applyNumberFormat="1" applyFont="1" applyBorder="1" applyAlignment="1">
      <alignment horizontal="right" vertical="center"/>
    </xf>
    <xf numFmtId="0" fontId="0" fillId="0" borderId="2" xfId="0" applyBorder="1" applyAlignment="1">
      <alignment horizontal="right"/>
    </xf>
    <xf numFmtId="165" fontId="11" fillId="0" borderId="0" xfId="1" applyNumberFormat="1" applyFont="1" applyFill="1" applyBorder="1" applyAlignment="1">
      <alignment vertical="center"/>
    </xf>
    <xf numFmtId="0" fontId="28" fillId="0" borderId="2" xfId="0" applyFont="1" applyBorder="1" applyAlignment="1">
      <alignment vertical="center"/>
    </xf>
    <xf numFmtId="0" fontId="28" fillId="0" borderId="2" xfId="0" applyFont="1" applyBorder="1" applyAlignment="1"/>
    <xf numFmtId="0" fontId="19" fillId="0" borderId="2" xfId="0" applyFont="1" applyBorder="1" applyAlignment="1"/>
    <xf numFmtId="0" fontId="4" fillId="0" borderId="0" xfId="0" applyFont="1" applyBorder="1" applyAlignment="1">
      <alignment horizontal="right"/>
    </xf>
    <xf numFmtId="0" fontId="4" fillId="0" borderId="0" xfId="0" applyFont="1" applyBorder="1" applyAlignment="1">
      <alignment vertical="center"/>
    </xf>
    <xf numFmtId="0" fontId="4" fillId="0" borderId="0" xfId="0" applyFont="1" applyAlignment="1">
      <alignment vertical="center"/>
    </xf>
    <xf numFmtId="0" fontId="0" fillId="0" borderId="2" xfId="0" applyBorder="1" applyAlignment="1"/>
    <xf numFmtId="0" fontId="0" fillId="0" borderId="0" xfId="0" applyAlignment="1">
      <alignment horizontal="right" vertical="center" wrapText="1"/>
    </xf>
    <xf numFmtId="0" fontId="15" fillId="0" borderId="0" xfId="0" applyFont="1" applyBorder="1" applyAlignment="1">
      <alignment horizontal="right"/>
    </xf>
    <xf numFmtId="0" fontId="29" fillId="0" borderId="0" xfId="0" applyFont="1" applyBorder="1" applyAlignment="1">
      <alignment horizontal="right" vertical="top"/>
    </xf>
    <xf numFmtId="0" fontId="0" fillId="0" borderId="0" xfId="0" applyAlignment="1"/>
    <xf numFmtId="0" fontId="15" fillId="0" borderId="0" xfId="0" applyFont="1" applyBorder="1" applyAlignment="1">
      <alignment horizontal="right" vertical="center"/>
    </xf>
    <xf numFmtId="0" fontId="4" fillId="0" borderId="0" xfId="0" applyFont="1" applyBorder="1" applyAlignment="1">
      <alignment horizontal="right" vertical="center"/>
    </xf>
    <xf numFmtId="0" fontId="29" fillId="0" borderId="0" xfId="0" applyFont="1" applyBorder="1" applyAlignment="1">
      <alignment vertical="top"/>
    </xf>
    <xf numFmtId="0" fontId="4" fillId="0" borderId="0" xfId="0" applyFont="1" applyBorder="1" applyAlignment="1">
      <alignment horizontal="right" vertical="top"/>
    </xf>
    <xf numFmtId="0" fontId="4" fillId="0" borderId="0" xfId="0" applyFont="1" applyAlignment="1">
      <alignment vertical="top"/>
    </xf>
    <xf numFmtId="0" fontId="4" fillId="0" borderId="0" xfId="0" applyFont="1" applyBorder="1" applyAlignment="1">
      <alignment horizontal="right"/>
    </xf>
    <xf numFmtId="0" fontId="11" fillId="0" borderId="0" xfId="0" applyFont="1" applyBorder="1" applyAlignment="1">
      <alignment vertical="center" wrapText="1"/>
    </xf>
    <xf numFmtId="0" fontId="4" fillId="0" borderId="0" xfId="0" applyFont="1" applyBorder="1" applyAlignment="1">
      <alignment horizontal="right"/>
    </xf>
    <xf numFmtId="0" fontId="4" fillId="0" borderId="5" xfId="0" applyFont="1" applyBorder="1"/>
    <xf numFmtId="0" fontId="15" fillId="0" borderId="5" xfId="0" applyFont="1" applyBorder="1" applyAlignment="1">
      <alignment horizontal="right"/>
    </xf>
    <xf numFmtId="0" fontId="3" fillId="0" borderId="0" xfId="0" applyFont="1" applyBorder="1"/>
    <xf numFmtId="0" fontId="33" fillId="0" borderId="0" xfId="0" applyFont="1" applyBorder="1"/>
    <xf numFmtId="0" fontId="10" fillId="0" borderId="0" xfId="0" applyFont="1" applyBorder="1" applyAlignment="1">
      <alignment vertical="top"/>
    </xf>
    <xf numFmtId="0" fontId="34" fillId="0" borderId="0" xfId="0" applyFont="1" applyBorder="1"/>
    <xf numFmtId="0" fontId="10" fillId="0" borderId="0" xfId="0" applyFont="1" applyBorder="1"/>
    <xf numFmtId="3" fontId="4" fillId="0" borderId="0" xfId="0" applyNumberFormat="1" applyFont="1"/>
    <xf numFmtId="3" fontId="17" fillId="0" borderId="5" xfId="2" applyNumberFormat="1" applyFont="1" applyBorder="1" applyAlignment="1" applyProtection="1">
      <alignment horizontal="right" vertical="center"/>
    </xf>
    <xf numFmtId="3" fontId="17" fillId="2" borderId="5" xfId="2" applyNumberFormat="1" applyFont="1" applyFill="1" applyBorder="1" applyAlignment="1" applyProtection="1">
      <alignment horizontal="right" vertical="center"/>
    </xf>
    <xf numFmtId="0" fontId="11" fillId="2" borderId="5" xfId="0" applyFont="1" applyFill="1" applyBorder="1" applyAlignment="1">
      <alignment horizontal="right" vertical="center"/>
    </xf>
    <xf numFmtId="0" fontId="4" fillId="0" borderId="5" xfId="0" applyFont="1" applyBorder="1" applyAlignment="1"/>
    <xf numFmtId="0" fontId="20" fillId="0" borderId="5" xfId="0" applyFont="1" applyFill="1" applyBorder="1" applyAlignment="1">
      <alignment wrapText="1"/>
    </xf>
    <xf numFmtId="0" fontId="0" fillId="0" borderId="5" xfId="0" applyBorder="1" applyAlignment="1">
      <alignment horizontal="right" vertical="center" wrapText="1"/>
    </xf>
    <xf numFmtId="0" fontId="11" fillId="0" borderId="5" xfId="0" applyFont="1" applyFill="1" applyBorder="1" applyAlignment="1">
      <alignment horizontal="right" vertical="center"/>
    </xf>
    <xf numFmtId="17" fontId="26" fillId="0" borderId="5" xfId="2" applyNumberFormat="1" applyFont="1" applyFill="1" applyBorder="1" applyAlignment="1" applyProtection="1">
      <alignment horizontal="right" wrapText="1"/>
    </xf>
    <xf numFmtId="0" fontId="41" fillId="0" borderId="0" xfId="0" applyFont="1" applyBorder="1" applyAlignment="1">
      <alignment vertical="center" wrapText="1"/>
    </xf>
    <xf numFmtId="0" fontId="42" fillId="0" borderId="0" xfId="0" applyFont="1" applyBorder="1" applyAlignment="1">
      <alignment horizontal="center" vertical="center"/>
    </xf>
    <xf numFmtId="0" fontId="42" fillId="0" borderId="0" xfId="0" applyFont="1" applyBorder="1" applyAlignment="1">
      <alignment horizontal="center" vertical="top"/>
    </xf>
    <xf numFmtId="0" fontId="43" fillId="0" borderId="0" xfId="0" applyFont="1" applyFill="1" applyBorder="1" applyAlignment="1">
      <alignment vertical="center" wrapText="1"/>
    </xf>
    <xf numFmtId="164" fontId="44" fillId="0" borderId="0" xfId="2" applyNumberFormat="1" applyFont="1" applyBorder="1" applyAlignment="1" applyProtection="1">
      <alignment horizontal="left" vertical="center" wrapText="1"/>
    </xf>
    <xf numFmtId="0" fontId="47" fillId="0" borderId="0" xfId="0" applyFont="1" applyBorder="1" applyAlignment="1">
      <alignment horizontal="left" vertical="center"/>
    </xf>
    <xf numFmtId="0" fontId="48" fillId="0" borderId="0" xfId="0" applyFont="1" applyBorder="1"/>
    <xf numFmtId="170" fontId="47" fillId="0" borderId="0" xfId="0" applyNumberFormat="1" applyFont="1" applyBorder="1" applyAlignment="1">
      <alignment horizontal="right"/>
    </xf>
    <xf numFmtId="165" fontId="47" fillId="0" borderId="0" xfId="0" applyNumberFormat="1" applyFont="1" applyBorder="1" applyAlignment="1">
      <alignment horizontal="right"/>
    </xf>
    <xf numFmtId="0" fontId="47" fillId="0" borderId="0" xfId="0" applyFont="1" applyAlignment="1">
      <alignment horizontal="right"/>
    </xf>
    <xf numFmtId="0" fontId="47" fillId="0" borderId="0" xfId="0" applyFont="1" applyBorder="1"/>
    <xf numFmtId="0" fontId="47" fillId="0" borderId="0" xfId="0" applyFont="1" applyBorder="1" applyAlignment="1">
      <alignment horizontal="right"/>
    </xf>
    <xf numFmtId="0" fontId="49" fillId="0" borderId="0" xfId="0" applyFont="1" applyBorder="1" applyAlignment="1">
      <alignment horizontal="left" vertical="center"/>
    </xf>
    <xf numFmtId="0" fontId="50" fillId="0" borderId="0" xfId="0" applyFont="1" applyBorder="1"/>
    <xf numFmtId="170" fontId="49" fillId="0" borderId="0" xfId="0" applyNumberFormat="1" applyFont="1" applyBorder="1" applyAlignment="1">
      <alignment horizontal="right"/>
    </xf>
    <xf numFmtId="0" fontId="49" fillId="0" borderId="0" xfId="0" applyFont="1" applyBorder="1" applyAlignment="1">
      <alignment horizontal="right"/>
    </xf>
    <xf numFmtId="0" fontId="49" fillId="0" borderId="0" xfId="0" applyFont="1" applyBorder="1"/>
    <xf numFmtId="0" fontId="10" fillId="0" borderId="0" xfId="0" applyFont="1" applyBorder="1" applyAlignment="1">
      <alignment horizontal="left"/>
    </xf>
    <xf numFmtId="0" fontId="6" fillId="0" borderId="0" xfId="0" applyFont="1" applyFill="1" applyBorder="1" applyAlignment="1">
      <alignment vertical="center" wrapText="1"/>
    </xf>
    <xf numFmtId="0" fontId="0" fillId="0" borderId="0" xfId="0" applyAlignment="1">
      <alignment vertical="center" wrapText="1"/>
    </xf>
    <xf numFmtId="0" fontId="30" fillId="0" borderId="0" xfId="0"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167" fontId="10" fillId="0" borderId="0" xfId="0" applyNumberFormat="1" applyFont="1" applyBorder="1" applyAlignment="1">
      <alignment horizontal="right"/>
    </xf>
    <xf numFmtId="0" fontId="0" fillId="0" borderId="0" xfId="0" applyBorder="1" applyAlignment="1">
      <alignment horizontal="right"/>
    </xf>
    <xf numFmtId="0" fontId="0" fillId="0" borderId="0" xfId="0" applyBorder="1" applyAlignment="1"/>
    <xf numFmtId="0" fontId="39" fillId="0" borderId="0" xfId="0" applyFont="1" applyBorder="1" applyAlignment="1">
      <alignment vertical="center" wrapText="1"/>
    </xf>
    <xf numFmtId="0" fontId="40" fillId="0" borderId="0" xfId="0" applyFont="1" applyAlignment="1"/>
    <xf numFmtId="0" fontId="44" fillId="0" borderId="0" xfId="0" applyFont="1" applyBorder="1" applyAlignment="1">
      <alignment horizontal="left" vertical="center" wrapText="1"/>
    </xf>
    <xf numFmtId="0" fontId="40" fillId="0" borderId="0" xfId="0" applyFont="1" applyAlignment="1">
      <alignment vertical="center" wrapText="1"/>
    </xf>
    <xf numFmtId="0" fontId="14" fillId="0" borderId="1" xfId="0" applyFont="1" applyBorder="1" applyAlignment="1">
      <alignment horizontal="left" vertical="center"/>
    </xf>
    <xf numFmtId="0" fontId="18" fillId="0" borderId="1" xfId="0" applyFont="1" applyBorder="1" applyAlignment="1">
      <alignment horizontal="left" vertical="center"/>
    </xf>
    <xf numFmtId="169" fontId="2" fillId="0" borderId="2" xfId="0" applyNumberFormat="1" applyFont="1" applyBorder="1" applyAlignment="1">
      <alignment vertical="center"/>
    </xf>
    <xf numFmtId="0" fontId="43" fillId="0" borderId="0" xfId="0" applyFont="1" applyFill="1" applyBorder="1" applyAlignment="1">
      <alignment vertical="center" wrapText="1"/>
    </xf>
    <xf numFmtId="0" fontId="0" fillId="0" borderId="0" xfId="0" applyFont="1" applyAlignment="1">
      <alignment vertical="top" wrapText="1"/>
    </xf>
    <xf numFmtId="0" fontId="0" fillId="0" borderId="0" xfId="0" applyFont="1" applyAlignment="1">
      <alignment vertical="top"/>
    </xf>
    <xf numFmtId="0" fontId="44" fillId="0" borderId="0" xfId="0" applyFont="1" applyBorder="1" applyAlignment="1">
      <alignment vertical="center"/>
    </xf>
    <xf numFmtId="0" fontId="45" fillId="0" borderId="0" xfId="0" applyFont="1" applyAlignment="1"/>
    <xf numFmtId="0" fontId="38" fillId="0" borderId="0" xfId="0" applyFont="1" applyBorder="1" applyAlignment="1">
      <alignment horizontal="left" vertical="center" wrapText="1"/>
    </xf>
    <xf numFmtId="167" fontId="10" fillId="0" borderId="1" xfId="0" applyNumberFormat="1" applyFont="1" applyBorder="1" applyAlignment="1">
      <alignment horizontal="right"/>
    </xf>
    <xf numFmtId="170" fontId="10" fillId="0" borderId="0" xfId="0" applyNumberFormat="1" applyFont="1" applyBorder="1" applyAlignment="1">
      <alignment horizontal="right" vertical="center"/>
    </xf>
    <xf numFmtId="170" fontId="0" fillId="0" borderId="0" xfId="0" applyNumberFormat="1" applyAlignment="1">
      <alignment horizontal="right"/>
    </xf>
    <xf numFmtId="170" fontId="0" fillId="0" borderId="0" xfId="0" applyNumberFormat="1" applyBorder="1" applyAlignment="1">
      <alignment horizontal="right"/>
    </xf>
    <xf numFmtId="0" fontId="10" fillId="0" borderId="0" xfId="0" applyFont="1" applyAlignment="1">
      <alignment horizontal="left" vertical="center" wrapText="1"/>
    </xf>
    <xf numFmtId="0" fontId="10" fillId="0" borderId="0" xfId="0" applyFont="1" applyAlignment="1">
      <alignment wrapText="1"/>
    </xf>
    <xf numFmtId="0" fontId="46" fillId="0" borderId="0" xfId="0" applyFont="1" applyBorder="1" applyAlignment="1">
      <alignment vertical="center" wrapText="1"/>
    </xf>
    <xf numFmtId="0" fontId="23" fillId="0" borderId="0" xfId="0" applyFont="1" applyBorder="1" applyAlignment="1">
      <alignment horizontal="right" vertical="center" wrapText="1"/>
    </xf>
    <xf numFmtId="0" fontId="22" fillId="0" borderId="0" xfId="0" applyFont="1" applyBorder="1" applyAlignment="1">
      <alignment horizontal="right" vertical="center" wrapText="1"/>
    </xf>
    <xf numFmtId="0" fontId="22" fillId="0" borderId="0" xfId="0" applyFont="1" applyAlignment="1">
      <alignment horizontal="right" vertical="center" wrapText="1"/>
    </xf>
    <xf numFmtId="0" fontId="4" fillId="0" borderId="0" xfId="0" applyFont="1" applyBorder="1" applyAlignment="1">
      <alignment horizontal="right"/>
    </xf>
    <xf numFmtId="0" fontId="0" fillId="0" borderId="0" xfId="0" applyAlignment="1">
      <alignment horizontal="right"/>
    </xf>
    <xf numFmtId="0" fontId="11" fillId="0" borderId="0" xfId="0" applyFont="1" applyBorder="1" applyAlignment="1">
      <alignment wrapText="1"/>
    </xf>
    <xf numFmtId="165" fontId="10" fillId="0" borderId="0" xfId="1" applyNumberFormat="1"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21" fillId="0" borderId="5" xfId="0" applyFont="1" applyFill="1" applyBorder="1" applyAlignment="1"/>
    <xf numFmtId="0" fontId="0" fillId="0" borderId="5" xfId="0" applyBorder="1" applyAlignment="1"/>
    <xf numFmtId="0" fontId="21" fillId="0" borderId="0" xfId="0" applyFont="1" applyFill="1" applyBorder="1" applyAlignment="1"/>
    <xf numFmtId="0" fontId="0" fillId="0" borderId="0" xfId="0"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wrapText="1"/>
    </xf>
    <xf numFmtId="0" fontId="10" fillId="0" borderId="2" xfId="0" applyFont="1" applyBorder="1" applyAlignment="1">
      <alignment wrapText="1"/>
    </xf>
    <xf numFmtId="171" fontId="28" fillId="0" borderId="2" xfId="0" applyNumberFormat="1" applyFont="1" applyBorder="1" applyAlignment="1">
      <alignment horizontal="left" vertical="center"/>
    </xf>
    <xf numFmtId="171" fontId="0" fillId="0" borderId="2" xfId="0" applyNumberFormat="1" applyBorder="1" applyAlignment="1">
      <alignment horizontal="left"/>
    </xf>
    <xf numFmtId="0" fontId="6" fillId="0" borderId="0" xfId="0" applyFont="1" applyFill="1" applyBorder="1" applyAlignment="1">
      <alignment wrapText="1"/>
    </xf>
    <xf numFmtId="0" fontId="4" fillId="0" borderId="0" xfId="0" applyFont="1" applyBorder="1" applyAlignment="1"/>
    <xf numFmtId="0" fontId="6" fillId="0" borderId="0" xfId="0" applyFont="1" applyFill="1" applyBorder="1" applyAlignment="1">
      <alignment horizontal="left" wrapText="1"/>
    </xf>
    <xf numFmtId="0" fontId="4" fillId="0" borderId="0" xfId="0" applyFont="1" applyBorder="1" applyAlignment="1">
      <alignment horizontal="left"/>
    </xf>
    <xf numFmtId="0" fontId="6" fillId="0" borderId="1" xfId="0" applyFont="1" applyFill="1" applyBorder="1" applyAlignment="1">
      <alignment wrapText="1"/>
    </xf>
    <xf numFmtId="0" fontId="4" fillId="0" borderId="1" xfId="0" applyFont="1" applyBorder="1" applyAlignment="1"/>
    <xf numFmtId="0" fontId="12" fillId="0" borderId="5" xfId="0" applyFont="1" applyBorder="1" applyAlignment="1">
      <alignment horizontal="right" vertical="center" wrapText="1"/>
    </xf>
    <xf numFmtId="0" fontId="12" fillId="0" borderId="0" xfId="0" applyFont="1" applyBorder="1" applyAlignment="1">
      <alignment horizontal="right" vertical="center" wrapText="1"/>
    </xf>
    <xf numFmtId="0" fontId="0" fillId="0" borderId="0" xfId="0" applyAlignment="1">
      <alignment horizontal="right" vertical="center" wrapText="1"/>
    </xf>
    <xf numFmtId="0" fontId="0" fillId="0" borderId="4" xfId="0" applyBorder="1" applyAlignment="1"/>
    <xf numFmtId="0" fontId="37" fillId="0" borderId="0" xfId="0" applyFont="1" applyFill="1" applyBorder="1" applyAlignment="1">
      <alignment horizontal="right" vertical="center" wrapText="1"/>
    </xf>
    <xf numFmtId="0" fontId="37" fillId="0" borderId="4" xfId="0" applyFont="1" applyFill="1" applyBorder="1" applyAlignment="1">
      <alignment horizontal="right" vertical="center" wrapText="1"/>
    </xf>
    <xf numFmtId="0" fontId="20" fillId="0" borderId="1" xfId="0" applyFont="1" applyFill="1" applyBorder="1" applyAlignment="1">
      <alignment wrapText="1"/>
    </xf>
    <xf numFmtId="0" fontId="0" fillId="0" borderId="1" xfId="0" applyBorder="1" applyAlignment="1"/>
    <xf numFmtId="166" fontId="10" fillId="0" borderId="2" xfId="0" applyNumberFormat="1" applyFont="1" applyBorder="1" applyAlignment="1">
      <alignment horizontal="center" vertical="center"/>
    </xf>
    <xf numFmtId="166" fontId="3" fillId="0" borderId="2" xfId="0" applyNumberFormat="1" applyFont="1" applyBorder="1" applyAlignment="1"/>
    <xf numFmtId="0" fontId="0" fillId="0" borderId="2" xfId="0" applyBorder="1" applyAlignment="1"/>
    <xf numFmtId="0" fontId="6" fillId="0" borderId="2" xfId="0" applyFont="1" applyFill="1" applyBorder="1" applyAlignment="1">
      <alignment vertical="top" wrapText="1"/>
    </xf>
    <xf numFmtId="0" fontId="6" fillId="0" borderId="2" xfId="0" applyFont="1" applyFill="1" applyBorder="1" applyAlignment="1">
      <alignment wrapText="1"/>
    </xf>
    <xf numFmtId="0" fontId="10" fillId="0" borderId="2" xfId="0" applyFont="1" applyBorder="1" applyAlignment="1">
      <alignment horizontal="center" vertical="center"/>
    </xf>
    <xf numFmtId="0" fontId="3" fillId="0" borderId="2" xfId="0" applyFont="1" applyBorder="1" applyAlignment="1"/>
    <xf numFmtId="0" fontId="0" fillId="0" borderId="0" xfId="0" applyAlignment="1"/>
  </cellXfs>
  <cellStyles count="5">
    <cellStyle name="Hyperlink 2" xfId="4" xr:uid="{4A117F7B-F5BD-484B-9782-C47A0D0B58F8}"/>
    <cellStyle name="Normal" xfId="0" builtinId="0"/>
    <cellStyle name="Normal 2" xfId="3" xr:uid="{F713891F-8BBB-4CD5-946A-F3C082B1B3E5}"/>
    <cellStyle name="Normal_BBA01-#301533-v1-MSR_-_Mortgage_Data" xfId="2" xr:uid="{BB0EEF16-013E-40DB-B89C-5FAEFA72D182}"/>
    <cellStyle name="Percent" xfId="1" builtinId="5"/>
  </cellStyles>
  <dxfs count="0"/>
  <tableStyles count="0" defaultTableStyle="TableStyleMedium2" defaultPivotStyle="PivotStyleLight16"/>
  <colors>
    <mruColors>
      <color rgb="FF00B6A3"/>
      <color rgb="FFF6B695"/>
      <color rgb="FF333344"/>
      <color rgb="FFE5F8F8"/>
      <color rgb="FFCCF0F1"/>
      <color rgb="FF808080"/>
      <color rgb="FF6C7FBE"/>
      <color rgb="FFE967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63226467809886"/>
          <c:y val="0.14239496714824773"/>
          <c:w val="0.80349676984532215"/>
          <c:h val="0.66167266376597766"/>
        </c:manualLayout>
      </c:layout>
      <c:barChart>
        <c:barDir val="col"/>
        <c:grouping val="clustered"/>
        <c:varyColors val="0"/>
        <c:ser>
          <c:idx val="0"/>
          <c:order val="0"/>
          <c:tx>
            <c:v>High St banks</c:v>
          </c:tx>
          <c:spPr>
            <a:solidFill>
              <a:srgbClr val="00B6A3"/>
            </a:solidFill>
            <a:ln>
              <a:solidFill>
                <a:srgbClr val="00B6A3"/>
              </a:solidFill>
            </a:ln>
            <a:effectLst/>
          </c:spPr>
          <c:invertIfNegative val="0"/>
          <c:cat>
            <c:numLit>
              <c:formatCode>General</c:formatCode>
              <c:ptCount val="25"/>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numLit>
          </c:cat>
          <c:val>
            <c:numLit>
              <c:formatCode>General</c:formatCode>
              <c:ptCount val="25"/>
              <c:pt idx="0">
                <c:v>339583.22100000002</c:v>
              </c:pt>
              <c:pt idx="1">
                <c:v>339664.50300000003</c:v>
              </c:pt>
              <c:pt idx="2">
                <c:v>342116.65700000001</c:v>
              </c:pt>
              <c:pt idx="3">
                <c:v>334330.48200000002</c:v>
              </c:pt>
              <c:pt idx="4">
                <c:v>334148.15000000002</c:v>
              </c:pt>
              <c:pt idx="5">
                <c:v>343037.391</c:v>
              </c:pt>
              <c:pt idx="6">
                <c:v>338862.42</c:v>
              </c:pt>
              <c:pt idx="7">
                <c:v>350000.89299999998</c:v>
              </c:pt>
              <c:pt idx="8">
                <c:v>358148.81800000003</c:v>
              </c:pt>
              <c:pt idx="9">
                <c:v>357667.56</c:v>
              </c:pt>
              <c:pt idx="10">
                <c:v>362430.65</c:v>
              </c:pt>
              <c:pt idx="11">
                <c:v>362865.59100000001</c:v>
              </c:pt>
              <c:pt idx="12">
                <c:v>365669.68900000001</c:v>
              </c:pt>
              <c:pt idx="13">
                <c:v>371973.179</c:v>
              </c:pt>
              <c:pt idx="14">
                <c:v>369092.02899999998</c:v>
              </c:pt>
              <c:pt idx="15">
                <c:v>363881.86200000002</c:v>
              </c:pt>
              <c:pt idx="16">
                <c:v>363499.60800000001</c:v>
              </c:pt>
              <c:pt idx="17">
                <c:v>362149.23300000001</c:v>
              </c:pt>
              <c:pt idx="18">
                <c:v>361283.36700000003</c:v>
              </c:pt>
              <c:pt idx="19">
                <c:v>368173.43800000002</c:v>
              </c:pt>
              <c:pt idx="20">
                <c:v>373452.54599999997</c:v>
              </c:pt>
              <c:pt idx="21">
                <c:v>371735.63500000001</c:v>
              </c:pt>
              <c:pt idx="22">
                <c:v>375062.88199999998</c:v>
              </c:pt>
              <c:pt idx="23">
                <c:v>376901.30499999999</c:v>
              </c:pt>
              <c:pt idx="24">
                <c:v>379052.77299999999</c:v>
              </c:pt>
            </c:numLit>
          </c:val>
          <c:extLst>
            <c:ext xmlns:c16="http://schemas.microsoft.com/office/drawing/2014/chart" uri="{C3380CC4-5D6E-409C-BE32-E72D297353CC}">
              <c16:uniqueId val="{00000000-D13B-40D9-A29A-A4D2D8C1DE52}"/>
            </c:ext>
          </c:extLst>
        </c:ser>
        <c:dLbls>
          <c:showLegendKey val="0"/>
          <c:showVal val="0"/>
          <c:showCatName val="0"/>
          <c:showSerName val="0"/>
          <c:showPercent val="0"/>
          <c:showBubbleSize val="0"/>
        </c:dLbls>
        <c:gapWidth val="100"/>
        <c:axId val="608996512"/>
        <c:axId val="609000776"/>
      </c:barChart>
      <c:cat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ax val="380000"/>
          <c:min val="30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20000"/>
        <c:min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82581256178309"/>
          <c:y val="0.14239496714824773"/>
          <c:w val="0.79730322196163816"/>
          <c:h val="0.71520994866081511"/>
        </c:manualLayout>
      </c:layout>
      <c:barChart>
        <c:barDir val="col"/>
        <c:grouping val="clustered"/>
        <c:varyColors val="0"/>
        <c:ser>
          <c:idx val="0"/>
          <c:order val="0"/>
          <c:tx>
            <c:v>High St banks</c:v>
          </c:tx>
          <c:spPr>
            <a:solidFill>
              <a:srgbClr val="00B6A3"/>
            </a:solidFill>
            <a:ln>
              <a:solidFill>
                <a:srgbClr val="00B6A3"/>
              </a:solidFill>
            </a:ln>
            <a:effectLst/>
          </c:spPr>
          <c:invertIfNegative val="0"/>
          <c:cat>
            <c:numLit>
              <c:formatCode>General</c:formatCode>
              <c:ptCount val="25"/>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numLit>
          </c:cat>
          <c:val>
            <c:numLit>
              <c:formatCode>General</c:formatCode>
              <c:ptCount val="25"/>
              <c:pt idx="0">
                <c:v>265779.58899999998</c:v>
              </c:pt>
              <c:pt idx="1">
                <c:v>264560.70500000002</c:v>
              </c:pt>
              <c:pt idx="2">
                <c:v>261773.04699999999</c:v>
              </c:pt>
              <c:pt idx="3">
                <c:v>265161.51500000001</c:v>
              </c:pt>
              <c:pt idx="4">
                <c:v>263546.20199999999</c:v>
              </c:pt>
              <c:pt idx="5">
                <c:v>266865.32299999997</c:v>
              </c:pt>
              <c:pt idx="6">
                <c:v>266278.516</c:v>
              </c:pt>
              <c:pt idx="7">
                <c:v>266301.30200000003</c:v>
              </c:pt>
              <c:pt idx="8">
                <c:v>265644.75199999998</c:v>
              </c:pt>
              <c:pt idx="9">
                <c:v>264946.55699999997</c:v>
              </c:pt>
              <c:pt idx="10">
                <c:v>263957.05200000003</c:v>
              </c:pt>
              <c:pt idx="11">
                <c:v>269770.99699999997</c:v>
              </c:pt>
              <c:pt idx="12">
                <c:v>268174.34999999998</c:v>
              </c:pt>
              <c:pt idx="13">
                <c:v>267404.46000000002</c:v>
              </c:pt>
              <c:pt idx="14">
                <c:v>265276.38799999998</c:v>
              </c:pt>
              <c:pt idx="15">
                <c:v>263931.00699999998</c:v>
              </c:pt>
              <c:pt idx="16">
                <c:v>265098.99</c:v>
              </c:pt>
              <c:pt idx="17">
                <c:v>268739.14799999999</c:v>
              </c:pt>
              <c:pt idx="18">
                <c:v>264775.48</c:v>
              </c:pt>
              <c:pt idx="19">
                <c:v>263635.91200000001</c:v>
              </c:pt>
              <c:pt idx="20">
                <c:v>263787.17700000003</c:v>
              </c:pt>
              <c:pt idx="21">
                <c:v>263317.728</c:v>
              </c:pt>
              <c:pt idx="22">
                <c:v>263890.92300000001</c:v>
              </c:pt>
              <c:pt idx="23">
                <c:v>263465.94500000001</c:v>
              </c:pt>
              <c:pt idx="24">
                <c:v>262954.96500000003</c:v>
              </c:pt>
            </c:numLit>
          </c:val>
          <c:extLst>
            <c:ext xmlns:c16="http://schemas.microsoft.com/office/drawing/2014/chart" uri="{C3380CC4-5D6E-409C-BE32-E72D297353CC}">
              <c16:uniqueId val="{00000000-EBCE-4674-B45C-1317E69F6225}"/>
            </c:ext>
          </c:extLst>
        </c:ser>
        <c:dLbls>
          <c:showLegendKey val="0"/>
          <c:showVal val="0"/>
          <c:showCatName val="0"/>
          <c:showSerName val="0"/>
          <c:showPercent val="0"/>
          <c:showBubbleSize val="0"/>
        </c:dLbls>
        <c:gapWidth val="100"/>
        <c:axId val="608996512"/>
        <c:axId val="609000776"/>
      </c:barChart>
      <c:cat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ax val="270000"/>
          <c:min val="25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12064121337263E-2"/>
          <c:y val="0.14239496714824773"/>
          <c:w val="0.87450821256304456"/>
          <c:h val="0.76874723355565255"/>
        </c:manualLayout>
      </c:layout>
      <c:lineChart>
        <c:grouping val="standard"/>
        <c:varyColors val="0"/>
        <c:ser>
          <c:idx val="1"/>
          <c:order val="0"/>
          <c:tx>
            <c:v>lending</c:v>
          </c:tx>
          <c:spPr>
            <a:ln w="28575" cap="rnd">
              <a:solidFill>
                <a:srgbClr val="F6B695"/>
              </a:solidFill>
              <a:round/>
            </a:ln>
            <a:effectLst/>
          </c:spPr>
          <c:marker>
            <c:symbol val="none"/>
          </c:marker>
          <c:cat>
            <c:numLit>
              <c:formatCode>General</c:formatCode>
              <c:ptCount val="25"/>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numLit>
          </c:cat>
          <c:val>
            <c:numLit>
              <c:formatCode>General</c:formatCode>
              <c:ptCount val="25"/>
              <c:pt idx="0">
                <c:v>3.0390738100699144E-2</c:v>
              </c:pt>
              <c:pt idx="1">
                <c:v>2.4249334141826617E-2</c:v>
              </c:pt>
              <c:pt idx="2">
                <c:v>2.3476991597249697E-2</c:v>
              </c:pt>
              <c:pt idx="3">
                <c:v>2.1251746309369768E-2</c:v>
              </c:pt>
              <c:pt idx="4">
                <c:v>8.8785854231661077E-3</c:v>
              </c:pt>
              <c:pt idx="5">
                <c:v>3.5805811913241614E-2</c:v>
              </c:pt>
              <c:pt idx="6">
                <c:v>2.9283781987257562E-2</c:v>
              </c:pt>
              <c:pt idx="7">
                <c:v>2.7952792448309172E-2</c:v>
              </c:pt>
              <c:pt idx="8">
                <c:v>3.0547221145439396E-2</c:v>
              </c:pt>
              <c:pt idx="9">
                <c:v>2.0759239214727554E-2</c:v>
              </c:pt>
              <c:pt idx="10">
                <c:v>1.9394149534001981E-2</c:v>
              </c:pt>
              <c:pt idx="11">
                <c:v>1.9886590193839204E-2</c:v>
              </c:pt>
              <c:pt idx="12">
                <c:v>7.1102311172512866E-3</c:v>
              </c:pt>
              <c:pt idx="13">
                <c:v>5.9859076642103659E-3</c:v>
              </c:pt>
              <c:pt idx="14">
                <c:v>1.046507303405253E-2</c:v>
              </c:pt>
              <c:pt idx="15">
                <c:v>-1.0313064814340911E-2</c:v>
              </c:pt>
              <c:pt idx="16">
                <c:v>5.0674625562876496E-3</c:v>
              </c:pt>
              <c:pt idx="17">
                <c:v>3.2362498914146887E-3</c:v>
              </c:pt>
              <c:pt idx="18">
                <c:v>-1.6813250033037574E-2</c:v>
              </c:pt>
              <c:pt idx="19">
                <c:v>-2.5875146475089594E-2</c:v>
              </c:pt>
              <c:pt idx="20">
                <c:v>-1.8397337797962598E-2</c:v>
              </c:pt>
              <c:pt idx="21">
                <c:v>-2.1945448950201341E-2</c:v>
              </c:pt>
              <c:pt idx="22">
                <c:v>-2.1068844488603244E-2</c:v>
              </c:pt>
              <c:pt idx="23">
                <c:v>-1.9963624897099352E-2</c:v>
              </c:pt>
              <c:pt idx="24">
                <c:v>-1.8676370860690517E-2</c:v>
              </c:pt>
            </c:numLit>
          </c:val>
          <c:smooth val="0"/>
          <c:extLst>
            <c:ext xmlns:c16="http://schemas.microsoft.com/office/drawing/2014/chart" uri="{C3380CC4-5D6E-409C-BE32-E72D297353CC}">
              <c16:uniqueId val="{00000001-9F11-4B7F-A451-F2A2C63DC557}"/>
            </c:ext>
          </c:extLst>
        </c:ser>
        <c:ser>
          <c:idx val="3"/>
          <c:order val="1"/>
          <c:tx>
            <c:v>deposits</c:v>
          </c:tx>
          <c:spPr>
            <a:ln w="28575" cap="rnd">
              <a:solidFill>
                <a:srgbClr val="00B6A3"/>
              </a:solidFill>
              <a:round/>
            </a:ln>
            <a:effectLst/>
          </c:spPr>
          <c:marker>
            <c:symbol val="none"/>
          </c:marker>
          <c:cat>
            <c:numLit>
              <c:formatCode>General</c:formatCode>
              <c:ptCount val="25"/>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pt idx="15">
                <c:v>43101</c:v>
              </c:pt>
              <c:pt idx="16">
                <c:v>43132</c:v>
              </c:pt>
              <c:pt idx="17">
                <c:v>43160</c:v>
              </c:pt>
              <c:pt idx="18">
                <c:v>43191</c:v>
              </c:pt>
              <c:pt idx="19">
                <c:v>43221</c:v>
              </c:pt>
              <c:pt idx="20">
                <c:v>43252</c:v>
              </c:pt>
              <c:pt idx="21">
                <c:v>43282</c:v>
              </c:pt>
              <c:pt idx="22">
                <c:v>43313</c:v>
              </c:pt>
              <c:pt idx="23">
                <c:v>43344</c:v>
              </c:pt>
              <c:pt idx="24">
                <c:v>43374</c:v>
              </c:pt>
            </c:numLit>
          </c:cat>
          <c:val>
            <c:numLit>
              <c:formatCode>General</c:formatCode>
              <c:ptCount val="25"/>
              <c:pt idx="0">
                <c:v>3.9915821697904086E-2</c:v>
              </c:pt>
              <c:pt idx="1">
                <c:v>2.7584941176185929E-2</c:v>
              </c:pt>
              <c:pt idx="2">
                <c:v>3.2804780893163965E-2</c:v>
              </c:pt>
              <c:pt idx="3">
                <c:v>2.9706092466771583E-2</c:v>
              </c:pt>
              <c:pt idx="4">
                <c:v>4.0243992689193764E-2</c:v>
              </c:pt>
              <c:pt idx="5">
                <c:v>4.2401967417409869E-2</c:v>
              </c:pt>
              <c:pt idx="6">
                <c:v>4.3112331917389612E-2</c:v>
              </c:pt>
              <c:pt idx="7">
                <c:v>6.0902951840354547E-2</c:v>
              </c:pt>
              <c:pt idx="8">
                <c:v>6.1085386894133897E-2</c:v>
              </c:pt>
              <c:pt idx="9">
                <c:v>7.4592528900583099E-2</c:v>
              </c:pt>
              <c:pt idx="10">
                <c:v>8.2164856848235379E-2</c:v>
              </c:pt>
              <c:pt idx="11">
                <c:v>5.7655153631676281E-2</c:v>
              </c:pt>
              <c:pt idx="12">
                <c:v>5.8443102938234182E-2</c:v>
              </c:pt>
              <c:pt idx="13">
                <c:v>7.6435510862023159E-2</c:v>
              </c:pt>
              <c:pt idx="14">
                <c:v>6.0571881560382845E-2</c:v>
              </c:pt>
              <c:pt idx="15">
                <c:v>6.6301429722449345E-2</c:v>
              </c:pt>
              <c:pt idx="16">
                <c:v>6.5750721686999691E-2</c:v>
              </c:pt>
              <c:pt idx="17">
                <c:v>3.4063576979035393E-2</c:v>
              </c:pt>
              <c:pt idx="18">
                <c:v>4.4037051017680406E-2</c:v>
              </c:pt>
              <c:pt idx="19">
                <c:v>3.0769603385750743E-2</c:v>
              </c:pt>
              <c:pt idx="20">
                <c:v>2.2603692039935952E-2</c:v>
              </c:pt>
              <c:pt idx="21">
                <c:v>1.924553328098666E-2</c:v>
              </c:pt>
              <c:pt idx="22">
                <c:v>1.5111314953390131E-2</c:v>
              </c:pt>
              <c:pt idx="23">
                <c:v>3.6119492528518427E-2</c:v>
              </c:pt>
              <c:pt idx="24">
                <c:v>3.4062813821821081E-2</c:v>
              </c:pt>
            </c:numLit>
          </c:val>
          <c:smooth val="0"/>
          <c:extLst>
            <c:ext xmlns:c16="http://schemas.microsoft.com/office/drawing/2014/chart" uri="{C3380CC4-5D6E-409C-BE32-E72D297353CC}">
              <c16:uniqueId val="{00000003-9F11-4B7F-A451-F2A2C63DC557}"/>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11206</xdr:colOff>
      <xdr:row>1</xdr:row>
      <xdr:rowOff>6093</xdr:rowOff>
    </xdr:to>
    <xdr:pic>
      <xdr:nvPicPr>
        <xdr:cNvPr id="4" name="Picture 3">
          <a:extLst>
            <a:ext uri="{FF2B5EF4-FFF2-40B4-BE49-F238E27FC236}">
              <a16:creationId xmlns:a16="http://schemas.microsoft.com/office/drawing/2014/main" id="{4F982204-75C5-4826-814C-850670762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116235" cy="2919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105834</xdr:colOff>
      <xdr:row>6</xdr:row>
      <xdr:rowOff>142328</xdr:rowOff>
    </xdr:from>
    <xdr:to>
      <xdr:col>9</xdr:col>
      <xdr:colOff>313765</xdr:colOff>
      <xdr:row>9</xdr:row>
      <xdr:rowOff>110915</xdr:rowOff>
    </xdr:to>
    <xdr:graphicFrame macro="">
      <xdr:nvGraphicFramePr>
        <xdr:cNvPr id="10" name="Chart 9">
          <a:extLst>
            <a:ext uri="{FF2B5EF4-FFF2-40B4-BE49-F238E27FC236}">
              <a16:creationId xmlns:a16="http://schemas.microsoft.com/office/drawing/2014/main" id="{8FE744DA-8B0F-4200-99D1-2D57BC33A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105834</xdr:colOff>
      <xdr:row>2</xdr:row>
      <xdr:rowOff>175174</xdr:rowOff>
    </xdr:from>
    <xdr:to>
      <xdr:col>9</xdr:col>
      <xdr:colOff>313765</xdr:colOff>
      <xdr:row>5</xdr:row>
      <xdr:rowOff>89750</xdr:rowOff>
    </xdr:to>
    <xdr:graphicFrame macro="">
      <xdr:nvGraphicFramePr>
        <xdr:cNvPr id="11" name="Chart 10">
          <a:extLst>
            <a:ext uri="{FF2B5EF4-FFF2-40B4-BE49-F238E27FC236}">
              <a16:creationId xmlns:a16="http://schemas.microsoft.com/office/drawing/2014/main" id="{3079C17C-D94E-4B2E-99A7-36544EB31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43794</xdr:colOff>
      <xdr:row>11</xdr:row>
      <xdr:rowOff>0</xdr:rowOff>
    </xdr:from>
    <xdr:to>
      <xdr:col>10</xdr:col>
      <xdr:colOff>1204310</xdr:colOff>
      <xdr:row>14</xdr:row>
      <xdr:rowOff>472054</xdr:rowOff>
    </xdr:to>
    <xdr:graphicFrame macro="">
      <xdr:nvGraphicFramePr>
        <xdr:cNvPr id="5" name="Chart 4">
          <a:extLst>
            <a:ext uri="{FF2B5EF4-FFF2-40B4-BE49-F238E27FC236}">
              <a16:creationId xmlns:a16="http://schemas.microsoft.com/office/drawing/2014/main" id="{EE4531CA-EE76-456F-BB2E-B402C5FB3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13</xdr:col>
      <xdr:colOff>32844</xdr:colOff>
      <xdr:row>1</xdr:row>
      <xdr:rowOff>3828</xdr:rowOff>
    </xdr:to>
    <xdr:pic>
      <xdr:nvPicPr>
        <xdr:cNvPr id="6" name="Picture 5">
          <a:extLst>
            <a:ext uri="{FF2B5EF4-FFF2-40B4-BE49-F238E27FC236}">
              <a16:creationId xmlns:a16="http://schemas.microsoft.com/office/drawing/2014/main" id="{1BD90713-F744-4FCE-8646-27B58E8860F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1090603" cy="2916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18481</xdr:rowOff>
    </xdr:to>
    <xdr:pic>
      <xdr:nvPicPr>
        <xdr:cNvPr id="2" name="Picture 1">
          <a:extLst>
            <a:ext uri="{FF2B5EF4-FFF2-40B4-BE49-F238E27FC236}">
              <a16:creationId xmlns:a16="http://schemas.microsoft.com/office/drawing/2014/main" id="{B658F53D-8913-4219-AE06-DA2C14B17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63917" cy="3119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tats\NEW%20DAWN\MSR%20-%20Monthly%20Statistics%20Release\BBA01-%23301420-v1-MSR_-_Consumer_Credit_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table SA"/>
      <sheetName val="Consumer table NSA"/>
      <sheetName val=" DATA INPUT SA"/>
      <sheetName val="DATA INPUT NSA"/>
      <sheetName val="growth rates &amp; averages"/>
      <sheetName val="growth rate chart"/>
      <sheetName val="card chart"/>
      <sheetName val="loan chart"/>
      <sheetName val="growth rate long run"/>
      <sheetName val="card write off chart"/>
      <sheetName val="total card v hsb chart"/>
      <sheetName val="Card spending &amp; repayments"/>
      <sheetName val="outstanding chart"/>
      <sheetName val="percentage chart"/>
      <sheetName val="break adj stocks"/>
      <sheetName val="gross loan chart"/>
      <sheetName val="outstanding chart (2)"/>
      <sheetName val="overdrafts"/>
      <sheetName val="adj growth rates"/>
      <sheetName val="adj growth rates (2)"/>
      <sheetName val="total card market table"/>
    </sheetNames>
    <sheetDataSet>
      <sheetData sheetId="0">
        <row r="10">
          <cell r="A10">
            <v>34029</v>
          </cell>
        </row>
      </sheetData>
      <sheetData sheetId="1">
        <row r="2">
          <cell r="E2">
            <v>5</v>
          </cell>
        </row>
      </sheetData>
      <sheetData sheetId="2"/>
      <sheetData sheetId="3"/>
      <sheetData sheetId="4">
        <row r="1">
          <cell r="B1" t="str">
            <v>MONTH</v>
          </cell>
        </row>
        <row r="2">
          <cell r="M2" t="str">
            <v>original - no adjustments</v>
          </cell>
        </row>
        <row r="3">
          <cell r="M3" t="str">
            <v>ANNUAL GROWTH RATES</v>
          </cell>
        </row>
        <row r="4">
          <cell r="M4" t="str">
            <v>SEASONALLY ADJUSTED</v>
          </cell>
        </row>
        <row r="5">
          <cell r="M5" t="str">
            <v xml:space="preserve">CARD  </v>
          </cell>
          <cell r="N5" t="str">
            <v>NON CREDIT CARD</v>
          </cell>
          <cell r="O5" t="str">
            <v xml:space="preserve">TOTAL  </v>
          </cell>
        </row>
        <row r="6">
          <cell r="M6" t="str">
            <v>LENDING</v>
          </cell>
          <cell r="N6" t="str">
            <v xml:space="preserve">UNSECURED </v>
          </cell>
          <cell r="O6" t="str">
            <v>UNSECURED</v>
          </cell>
        </row>
        <row r="7">
          <cell r="N7" t="str">
            <v>LENDING</v>
          </cell>
          <cell r="O7" t="str">
            <v>LENDING</v>
          </cell>
        </row>
        <row r="9">
          <cell r="B9">
            <v>34029</v>
          </cell>
        </row>
        <row r="10">
          <cell r="B10">
            <v>34060</v>
          </cell>
        </row>
        <row r="11">
          <cell r="B11">
            <v>34090</v>
          </cell>
        </row>
        <row r="12">
          <cell r="B12">
            <v>34121</v>
          </cell>
        </row>
        <row r="13">
          <cell r="B13">
            <v>34151</v>
          </cell>
        </row>
        <row r="14">
          <cell r="B14">
            <v>34182</v>
          </cell>
        </row>
        <row r="15">
          <cell r="B15">
            <v>34213</v>
          </cell>
        </row>
        <row r="16">
          <cell r="B16">
            <v>34243</v>
          </cell>
        </row>
        <row r="17">
          <cell r="B17">
            <v>34274</v>
          </cell>
        </row>
        <row r="18">
          <cell r="B18">
            <v>34304</v>
          </cell>
        </row>
        <row r="19">
          <cell r="B19">
            <v>34335</v>
          </cell>
        </row>
        <row r="20">
          <cell r="B20">
            <v>34366</v>
          </cell>
        </row>
        <row r="21">
          <cell r="B21">
            <v>34394</v>
          </cell>
        </row>
        <row r="22">
          <cell r="B22">
            <v>34425</v>
          </cell>
        </row>
        <row r="23">
          <cell r="B23">
            <v>34455</v>
          </cell>
        </row>
        <row r="24">
          <cell r="B24">
            <v>34486</v>
          </cell>
          <cell r="M24">
            <v>5.1480190448735419E-2</v>
          </cell>
          <cell r="N24">
            <v>-2.4288870301791499E-2</v>
          </cell>
        </row>
        <row r="25">
          <cell r="B25">
            <v>34516</v>
          </cell>
          <cell r="M25">
            <v>4.914346777218781E-2</v>
          </cell>
          <cell r="N25">
            <v>-2.2162706297383039E-2</v>
          </cell>
          <cell r="O25">
            <v>-4.0639313333884486E-3</v>
          </cell>
        </row>
        <row r="26">
          <cell r="B26">
            <v>34547</v>
          </cell>
          <cell r="M26">
            <v>6.8350421447807674E-2</v>
          </cell>
          <cell r="N26">
            <v>-1.4761362782732768E-2</v>
          </cell>
          <cell r="O26">
            <v>6.2563422929462487E-3</v>
          </cell>
        </row>
        <row r="27">
          <cell r="B27">
            <v>34578</v>
          </cell>
          <cell r="M27">
            <v>6.8126102740170724E-2</v>
          </cell>
          <cell r="N27">
            <v>-1.6306845570370321E-2</v>
          </cell>
          <cell r="O27">
            <v>5.2093936288990506E-3</v>
          </cell>
        </row>
        <row r="28">
          <cell r="B28">
            <v>34608</v>
          </cell>
          <cell r="M28">
            <v>6.8093298451200601E-2</v>
          </cell>
          <cell r="N28">
            <v>-6.9072189859050726E-3</v>
          </cell>
          <cell r="O28">
            <v>1.1837182299639704E-2</v>
          </cell>
        </row>
        <row r="29">
          <cell r="B29">
            <v>34639</v>
          </cell>
          <cell r="M29">
            <v>7.7845179275634946E-2</v>
          </cell>
          <cell r="N29">
            <v>1.887226950484977E-2</v>
          </cell>
          <cell r="O29">
            <v>3.3953468760166583E-2</v>
          </cell>
        </row>
        <row r="30">
          <cell r="B30">
            <v>34669</v>
          </cell>
          <cell r="M30">
            <v>8.0039549864588722E-2</v>
          </cell>
          <cell r="N30">
            <v>2.3871273151962802E-2</v>
          </cell>
          <cell r="O30">
            <v>3.8849170616406248E-2</v>
          </cell>
        </row>
        <row r="31">
          <cell r="B31">
            <v>34700</v>
          </cell>
          <cell r="M31">
            <v>9.7997927477339042E-2</v>
          </cell>
          <cell r="N31">
            <v>2.6905009231505961E-2</v>
          </cell>
          <cell r="O31">
            <v>4.5663433729860037E-2</v>
          </cell>
        </row>
        <row r="32">
          <cell r="B32">
            <v>34731</v>
          </cell>
          <cell r="M32">
            <v>0.12007488683958423</v>
          </cell>
          <cell r="N32">
            <v>3.3477955633647749E-2</v>
          </cell>
          <cell r="O32">
            <v>5.5633786050709677E-2</v>
          </cell>
        </row>
        <row r="33">
          <cell r="B33">
            <v>34759</v>
          </cell>
          <cell r="M33">
            <v>0.11959941692506115</v>
          </cell>
          <cell r="N33">
            <v>3.7671987448925526E-2</v>
          </cell>
          <cell r="O33">
            <v>5.8612891696665947E-2</v>
          </cell>
        </row>
        <row r="34">
          <cell r="B34">
            <v>34790</v>
          </cell>
          <cell r="M34">
            <v>0.11888181178058077</v>
          </cell>
          <cell r="N34">
            <v>4.5431286631383516E-2</v>
          </cell>
          <cell r="O34">
            <v>6.4659427573182215E-2</v>
          </cell>
        </row>
        <row r="35">
          <cell r="B35">
            <v>34820</v>
          </cell>
          <cell r="M35">
            <v>0.15185305767776303</v>
          </cell>
          <cell r="N35">
            <v>4.7274227081505638E-2</v>
          </cell>
          <cell r="O35">
            <v>7.4256303114174527E-2</v>
          </cell>
        </row>
        <row r="36">
          <cell r="B36">
            <v>34851</v>
          </cell>
          <cell r="M36">
            <v>0.12494665117404113</v>
          </cell>
          <cell r="N36">
            <v>5.145410631684455E-2</v>
          </cell>
          <cell r="O36">
            <v>7.0887907093450941E-2</v>
          </cell>
        </row>
        <row r="37">
          <cell r="B37">
            <v>34881</v>
          </cell>
          <cell r="M37">
            <v>0.13443970702377284</v>
          </cell>
          <cell r="N37">
            <v>5.9110233297593018E-2</v>
          </cell>
          <cell r="O37">
            <v>7.894286927118066E-2</v>
          </cell>
        </row>
        <row r="38">
          <cell r="B38">
            <v>34912</v>
          </cell>
          <cell r="M38">
            <v>0.13230030881271881</v>
          </cell>
          <cell r="N38">
            <v>6.3345111067760973E-2</v>
          </cell>
          <cell r="O38">
            <v>8.1322925100851151E-2</v>
          </cell>
        </row>
        <row r="39">
          <cell r="B39">
            <v>34943</v>
          </cell>
          <cell r="M39">
            <v>0.13179836652190668</v>
          </cell>
          <cell r="N39">
            <v>7.1584131326748901E-2</v>
          </cell>
          <cell r="O39">
            <v>8.7569160410601254E-2</v>
          </cell>
        </row>
        <row r="40">
          <cell r="B40">
            <v>34973</v>
          </cell>
          <cell r="M40">
            <v>0.15735511071947772</v>
          </cell>
          <cell r="N40">
            <v>7.8656621641323365E-2</v>
          </cell>
          <cell r="O40">
            <v>9.9238834418531319E-2</v>
          </cell>
        </row>
        <row r="41">
          <cell r="B41">
            <v>35004</v>
          </cell>
          <cell r="M41">
            <v>0.14971243385405653</v>
          </cell>
          <cell r="N41">
            <v>8.4962811923940951E-2</v>
          </cell>
          <cell r="O41">
            <v>0.10212841646254089</v>
          </cell>
        </row>
        <row r="42">
          <cell r="B42">
            <v>35034</v>
          </cell>
          <cell r="M42">
            <v>0.14991370758008582</v>
          </cell>
          <cell r="N42">
            <v>8.8623119909610582E-2</v>
          </cell>
          <cell r="O42">
            <v>0.10540149316197889</v>
          </cell>
        </row>
        <row r="43">
          <cell r="B43">
            <v>35065</v>
          </cell>
          <cell r="M43">
            <v>0.14719031614890499</v>
          </cell>
          <cell r="N43">
            <v>9.1403153998842468E-2</v>
          </cell>
          <cell r="O43">
            <v>0.10665561261433587</v>
          </cell>
        </row>
        <row r="44">
          <cell r="B44">
            <v>35096</v>
          </cell>
          <cell r="M44">
            <v>0.15439053303630468</v>
          </cell>
          <cell r="N44">
            <v>9.4133329181347536E-2</v>
          </cell>
          <cell r="O44">
            <v>0.11022409469560235</v>
          </cell>
        </row>
        <row r="45">
          <cell r="B45">
            <v>35125</v>
          </cell>
          <cell r="M45">
            <v>0.15929502045275212</v>
          </cell>
          <cell r="N45">
            <v>0.10120145595698782</v>
          </cell>
          <cell r="O45">
            <v>0.11663456826906282</v>
          </cell>
        </row>
        <row r="46">
          <cell r="B46">
            <v>35156</v>
          </cell>
          <cell r="M46">
            <v>0.17631591788211676</v>
          </cell>
          <cell r="N46">
            <v>0.10575950406050394</v>
          </cell>
          <cell r="O46">
            <v>0.12479891466104598</v>
          </cell>
        </row>
        <row r="47">
          <cell r="B47">
            <v>35186</v>
          </cell>
          <cell r="M47">
            <v>0.16280313711438832</v>
          </cell>
          <cell r="N47">
            <v>0.11112894486479541</v>
          </cell>
          <cell r="O47">
            <v>0.12515399359849799</v>
          </cell>
        </row>
        <row r="48">
          <cell r="B48">
            <v>35217</v>
          </cell>
          <cell r="M48">
            <v>0.1655265172658833</v>
          </cell>
          <cell r="N48">
            <v>0.10835661576854183</v>
          </cell>
          <cell r="O48">
            <v>0.12388744854188305</v>
          </cell>
        </row>
        <row r="49">
          <cell r="B49">
            <v>35247</v>
          </cell>
          <cell r="M49">
            <v>0.17828318777296626</v>
          </cell>
          <cell r="N49">
            <v>0.10882653295404654</v>
          </cell>
          <cell r="O49">
            <v>0.12742243526004393</v>
          </cell>
        </row>
        <row r="50">
          <cell r="B50">
            <v>35278</v>
          </cell>
          <cell r="M50">
            <v>0.19991671526723431</v>
          </cell>
          <cell r="N50">
            <v>0.10774022566725749</v>
          </cell>
          <cell r="O50">
            <v>0.13245587385840851</v>
          </cell>
        </row>
        <row r="51">
          <cell r="B51">
            <v>35309</v>
          </cell>
          <cell r="M51">
            <v>0.1930754625689588</v>
          </cell>
          <cell r="N51">
            <v>0.11351137413681323</v>
          </cell>
          <cell r="O51">
            <v>0.13509337663678056</v>
          </cell>
        </row>
        <row r="52">
          <cell r="B52">
            <v>35339</v>
          </cell>
          <cell r="M52">
            <v>0.18747318290011261</v>
          </cell>
          <cell r="N52">
            <v>0.11680172648812248</v>
          </cell>
          <cell r="O52">
            <v>0.13583050587635759</v>
          </cell>
        </row>
        <row r="53">
          <cell r="B53">
            <v>35370</v>
          </cell>
          <cell r="M53">
            <v>0.20167209612019965</v>
          </cell>
          <cell r="N53">
            <v>0.11233074238946505</v>
          </cell>
          <cell r="O53">
            <v>0.13641721099351756</v>
          </cell>
        </row>
        <row r="54">
          <cell r="B54">
            <v>35400</v>
          </cell>
          <cell r="M54">
            <v>0.18505100533941632</v>
          </cell>
          <cell r="N54">
            <v>0.11275723932958304</v>
          </cell>
          <cell r="O54">
            <v>0.13295663650317313</v>
          </cell>
        </row>
        <row r="55">
          <cell r="B55">
            <v>35431</v>
          </cell>
          <cell r="M55">
            <v>0.17138585475504864</v>
          </cell>
          <cell r="N55">
            <v>0.11870921260042899</v>
          </cell>
          <cell r="O55">
            <v>0.13312869498730096</v>
          </cell>
        </row>
        <row r="56">
          <cell r="B56">
            <v>35462</v>
          </cell>
          <cell r="M56">
            <v>0.19771543828290072</v>
          </cell>
          <cell r="N56">
            <v>0.1233467153581802</v>
          </cell>
          <cell r="O56">
            <v>0.14316203942228722</v>
          </cell>
        </row>
        <row r="57">
          <cell r="B57">
            <v>35490</v>
          </cell>
          <cell r="M57">
            <v>0.19669700277771973</v>
          </cell>
          <cell r="N57">
            <v>0.1157647115906153</v>
          </cell>
          <cell r="O57">
            <v>0.13705715562264142</v>
          </cell>
        </row>
        <row r="58">
          <cell r="B58">
            <v>35521</v>
          </cell>
          <cell r="M58">
            <v>0.1780623647063202</v>
          </cell>
          <cell r="N58">
            <v>0.11991305825165033</v>
          </cell>
          <cell r="O58">
            <v>0.13543013060051567</v>
          </cell>
        </row>
        <row r="59">
          <cell r="B59">
            <v>35551</v>
          </cell>
          <cell r="M59">
            <v>0.19078547179121585</v>
          </cell>
          <cell r="N59">
            <v>0.12620842905680396</v>
          </cell>
          <cell r="O59">
            <v>0.14331123246357991</v>
          </cell>
        </row>
        <row r="60">
          <cell r="B60">
            <v>35582</v>
          </cell>
          <cell r="M60">
            <v>0.18467419446720812</v>
          </cell>
          <cell r="N60">
            <v>0.13249138035366137</v>
          </cell>
          <cell r="O60">
            <v>0.14641449786125627</v>
          </cell>
        </row>
        <row r="61">
          <cell r="B61">
            <v>35612</v>
          </cell>
          <cell r="M61">
            <v>0.18129677305425607</v>
          </cell>
          <cell r="N61">
            <v>0.12764915523859521</v>
          </cell>
          <cell r="O61">
            <v>0.14201628874063377</v>
          </cell>
        </row>
        <row r="62">
          <cell r="B62">
            <v>35643</v>
          </cell>
          <cell r="M62">
            <v>0.15988135547197335</v>
          </cell>
          <cell r="N62">
            <v>0.13037075886532801</v>
          </cell>
          <cell r="O62">
            <v>0.1384063622494609</v>
          </cell>
        </row>
        <row r="63">
          <cell r="B63">
            <v>35674</v>
          </cell>
          <cell r="M63">
            <v>0.15797559813982609</v>
          </cell>
          <cell r="N63">
            <v>0.12005351505147899</v>
          </cell>
          <cell r="O63">
            <v>0.13047580924437319</v>
          </cell>
        </row>
        <row r="64">
          <cell r="B64">
            <v>35704</v>
          </cell>
          <cell r="M64">
            <v>0.17149022868732922</v>
          </cell>
          <cell r="N64">
            <v>0.12125515515913654</v>
          </cell>
          <cell r="O64">
            <v>0.13494536714277361</v>
          </cell>
        </row>
        <row r="65">
          <cell r="B65">
            <v>35735</v>
          </cell>
          <cell r="M65">
            <v>0.15898021020614639</v>
          </cell>
          <cell r="N65">
            <v>0.12885007818528171</v>
          </cell>
          <cell r="O65">
            <v>0.13721117532744453</v>
          </cell>
        </row>
        <row r="66">
          <cell r="B66">
            <v>35765</v>
          </cell>
          <cell r="M66">
            <v>0.15108457568123401</v>
          </cell>
          <cell r="N66">
            <v>0.13759121381790607</v>
          </cell>
          <cell r="O66">
            <v>0.14146289369900056</v>
          </cell>
        </row>
        <row r="67">
          <cell r="B67">
            <v>35796</v>
          </cell>
          <cell r="M67">
            <v>0.18155018956376168</v>
          </cell>
          <cell r="N67">
            <v>0.13635791878745618</v>
          </cell>
          <cell r="O67">
            <v>0.14894129512357979</v>
          </cell>
        </row>
        <row r="68">
          <cell r="B68">
            <v>35827</v>
          </cell>
          <cell r="M68">
            <v>0.15488260364625095</v>
          </cell>
          <cell r="N68">
            <v>0.1402728561073856</v>
          </cell>
          <cell r="O68">
            <v>0.14433054990316485</v>
          </cell>
        </row>
        <row r="69">
          <cell r="B69">
            <v>35855</v>
          </cell>
          <cell r="M69">
            <v>0.17821478336094865</v>
          </cell>
          <cell r="N69">
            <v>0.14296451873076554</v>
          </cell>
          <cell r="O69">
            <v>0.15257801904131618</v>
          </cell>
        </row>
        <row r="70">
          <cell r="B70">
            <v>35886</v>
          </cell>
          <cell r="M70">
            <v>0.16848016330447457</v>
          </cell>
          <cell r="N70">
            <v>0.13833190254555916</v>
          </cell>
          <cell r="O70">
            <v>0.14669540266954439</v>
          </cell>
        </row>
        <row r="71">
          <cell r="B71">
            <v>35916</v>
          </cell>
          <cell r="M71">
            <v>0.17086935691037719</v>
          </cell>
          <cell r="N71">
            <v>0.13763835629081034</v>
          </cell>
          <cell r="O71">
            <v>0.14674211955261707</v>
          </cell>
        </row>
        <row r="72">
          <cell r="B72">
            <v>35947</v>
          </cell>
          <cell r="M72">
            <v>0.17317683193996003</v>
          </cell>
          <cell r="N72">
            <v>0.13339835169165837</v>
          </cell>
          <cell r="O72">
            <v>0.14435038596749106</v>
          </cell>
        </row>
        <row r="73">
          <cell r="B73">
            <v>35977</v>
          </cell>
          <cell r="M73">
            <v>0.16700711727655793</v>
          </cell>
          <cell r="N73">
            <v>0.14034338025803361</v>
          </cell>
          <cell r="O73">
            <v>0.14775892114051126</v>
          </cell>
        </row>
        <row r="74">
          <cell r="B74">
            <v>36008</v>
          </cell>
          <cell r="M74">
            <v>0.16732158136936004</v>
          </cell>
          <cell r="N74">
            <v>0.14080524216275592</v>
          </cell>
          <cell r="O74">
            <v>0.14821196133357262</v>
          </cell>
        </row>
        <row r="75">
          <cell r="B75">
            <v>36039</v>
          </cell>
          <cell r="M75">
            <v>0.17359178623731841</v>
          </cell>
          <cell r="N75">
            <v>0.15500414779200966</v>
          </cell>
          <cell r="O75">
            <v>0.16020379828463716</v>
          </cell>
        </row>
        <row r="76">
          <cell r="B76">
            <v>36069</v>
          </cell>
          <cell r="M76">
            <v>0.17257570957472956</v>
          </cell>
          <cell r="N76">
            <v>0.15233627974843311</v>
          </cell>
          <cell r="O76">
            <v>0.15797096210136696</v>
          </cell>
        </row>
        <row r="77">
          <cell r="B77">
            <v>36100</v>
          </cell>
          <cell r="M77">
            <v>0.18305191882722838</v>
          </cell>
          <cell r="N77">
            <v>0.15056143249417375</v>
          </cell>
          <cell r="O77">
            <v>0.15966596272707179</v>
          </cell>
        </row>
        <row r="78">
          <cell r="B78">
            <v>36130</v>
          </cell>
          <cell r="M78">
            <v>0.18293090419347591</v>
          </cell>
          <cell r="N78">
            <v>0.14940643200905557</v>
          </cell>
          <cell r="O78">
            <v>0.15939964753215019</v>
          </cell>
        </row>
        <row r="79">
          <cell r="B79">
            <v>36161</v>
          </cell>
          <cell r="M79">
            <v>0.1767235737936077</v>
          </cell>
          <cell r="N79">
            <v>0.15262052632929479</v>
          </cell>
          <cell r="O79">
            <v>0.1597157214408127</v>
          </cell>
        </row>
        <row r="80">
          <cell r="B80">
            <v>36192</v>
          </cell>
          <cell r="M80">
            <v>0.18735105758520509</v>
          </cell>
          <cell r="N80">
            <v>0.14467479797015326</v>
          </cell>
          <cell r="O80">
            <v>0.15689821436579465</v>
          </cell>
        </row>
        <row r="81">
          <cell r="B81">
            <v>36220</v>
          </cell>
          <cell r="M81">
            <v>0.17268210275396334</v>
          </cell>
          <cell r="N81">
            <v>0.14851134030095015</v>
          </cell>
          <cell r="O81">
            <v>0.15548356345975822</v>
          </cell>
        </row>
        <row r="82">
          <cell r="B82">
            <v>36251</v>
          </cell>
          <cell r="M82">
            <v>0.17920249682627265</v>
          </cell>
          <cell r="N82">
            <v>0.1457092027643081</v>
          </cell>
          <cell r="O82">
            <v>0.15547186396129509</v>
          </cell>
        </row>
        <row r="83">
          <cell r="B83">
            <v>36281</v>
          </cell>
          <cell r="M83">
            <v>0.16580317405436684</v>
          </cell>
          <cell r="N83">
            <v>0.13542445795517422</v>
          </cell>
          <cell r="O83">
            <v>0.14431560154236678</v>
          </cell>
        </row>
        <row r="84">
          <cell r="B84">
            <v>36312</v>
          </cell>
          <cell r="M84">
            <v>0.16798360411477309</v>
          </cell>
          <cell r="N84">
            <v>0.13473674322867168</v>
          </cell>
          <cell r="O84">
            <v>0.14450602144495894</v>
          </cell>
        </row>
        <row r="85">
          <cell r="B85">
            <v>36342</v>
          </cell>
          <cell r="M85">
            <v>0.17176376717154151</v>
          </cell>
          <cell r="N85">
            <v>0.13396873244804675</v>
          </cell>
          <cell r="O85">
            <v>0.14513944408430546</v>
          </cell>
        </row>
        <row r="86">
          <cell r="B86">
            <v>36373</v>
          </cell>
          <cell r="M86">
            <v>0.17273734880958158</v>
          </cell>
          <cell r="N86">
            <v>0.12557209641629585</v>
          </cell>
          <cell r="O86">
            <v>0.13955431035454957</v>
          </cell>
        </row>
        <row r="87">
          <cell r="B87">
            <v>36404</v>
          </cell>
          <cell r="M87">
            <v>0.1643743800582258</v>
          </cell>
          <cell r="N87">
            <v>0.11889789158565711</v>
          </cell>
          <cell r="O87">
            <v>0.13218769521467633</v>
          </cell>
        </row>
        <row r="88">
          <cell r="B88">
            <v>36434</v>
          </cell>
          <cell r="M88">
            <v>0.16140932336754577</v>
          </cell>
          <cell r="N88">
            <v>0.11428608697048181</v>
          </cell>
          <cell r="O88">
            <v>0.12801657386783605</v>
          </cell>
        </row>
        <row r="89">
          <cell r="B89">
            <v>36465</v>
          </cell>
          <cell r="M89">
            <v>0.14581258920635332</v>
          </cell>
          <cell r="N89">
            <v>0.11937364643796999</v>
          </cell>
          <cell r="O89">
            <v>0.12700418551569226</v>
          </cell>
        </row>
        <row r="90">
          <cell r="B90">
            <v>36495</v>
          </cell>
          <cell r="M90">
            <v>0.15778937921806757</v>
          </cell>
          <cell r="N90">
            <v>0.12000034195362774</v>
          </cell>
          <cell r="O90">
            <v>0.13126522274790187</v>
          </cell>
        </row>
        <row r="91">
          <cell r="B91">
            <v>36526</v>
          </cell>
          <cell r="M91">
            <v>0.16332149965413212</v>
          </cell>
          <cell r="N91">
            <v>0.10982145861822623</v>
          </cell>
          <cell r="O91">
            <v>0.12530295591399176</v>
          </cell>
        </row>
        <row r="92">
          <cell r="B92">
            <v>36557</v>
          </cell>
          <cell r="M92">
            <v>0.171893596026093</v>
          </cell>
          <cell r="N92">
            <v>0.11409921849504689</v>
          </cell>
          <cell r="O92">
            <v>0.13056787048974261</v>
          </cell>
        </row>
        <row r="93">
          <cell r="B93">
            <v>36586</v>
          </cell>
          <cell r="M93">
            <v>0.17827203188907115</v>
          </cell>
          <cell r="N93">
            <v>0.11269266757061813</v>
          </cell>
          <cell r="O93">
            <v>0.13126946744239709</v>
          </cell>
        </row>
        <row r="94">
          <cell r="B94">
            <v>36617</v>
          </cell>
          <cell r="M94">
            <v>0.16127964173736054</v>
          </cell>
          <cell r="N94">
            <v>0.11598247968570985</v>
          </cell>
          <cell r="O94">
            <v>0.12905365739204622</v>
          </cell>
        </row>
        <row r="95">
          <cell r="B95">
            <v>36647</v>
          </cell>
          <cell r="M95">
            <v>0.18799557540876943</v>
          </cell>
          <cell r="N95">
            <v>0.1172466918377999</v>
          </cell>
          <cell r="O95">
            <v>0.1376251551212313</v>
          </cell>
        </row>
        <row r="96">
          <cell r="B96">
            <v>36678</v>
          </cell>
          <cell r="M96">
            <v>0.17551923872479214</v>
          </cell>
          <cell r="N96">
            <v>0.12018955302061918</v>
          </cell>
          <cell r="O96">
            <v>0.13647614779137007</v>
          </cell>
        </row>
        <row r="97">
          <cell r="B97">
            <v>36708</v>
          </cell>
          <cell r="M97">
            <v>0.17360729620371673</v>
          </cell>
          <cell r="N97">
            <v>0.11721159670179726</v>
          </cell>
          <cell r="O97">
            <v>0.13385725364637735</v>
          </cell>
        </row>
        <row r="98">
          <cell r="B98">
            <v>36739</v>
          </cell>
          <cell r="M98">
            <v>0.16268981063945098</v>
          </cell>
          <cell r="N98">
            <v>0.12011991326658134</v>
          </cell>
          <cell r="O98">
            <v>0.13281272637542019</v>
          </cell>
        </row>
        <row r="99">
          <cell r="B99">
            <v>36770</v>
          </cell>
          <cell r="M99">
            <v>0.16042596749154647</v>
          </cell>
          <cell r="N99">
            <v>0.1155147554118543</v>
          </cell>
          <cell r="O99">
            <v>0.12884478785978559</v>
          </cell>
        </row>
        <row r="100">
          <cell r="B100">
            <v>36800</v>
          </cell>
          <cell r="M100">
            <v>0.16451113234316961</v>
          </cell>
          <cell r="N100">
            <v>0.12395289347103455</v>
          </cell>
          <cell r="O100">
            <v>0.13593714945646473</v>
          </cell>
        </row>
        <row r="101">
          <cell r="B101">
            <v>36831</v>
          </cell>
          <cell r="M101">
            <v>0.17281855062773288</v>
          </cell>
          <cell r="N101">
            <v>0.12055989011286306</v>
          </cell>
          <cell r="O101">
            <v>0.13594427799123809</v>
          </cell>
        </row>
        <row r="102">
          <cell r="B102">
            <v>36861</v>
          </cell>
          <cell r="M102">
            <v>0.14493914569425326</v>
          </cell>
          <cell r="N102">
            <v>0.12730175614713746</v>
          </cell>
          <cell r="O102">
            <v>0.13269222683722304</v>
          </cell>
        </row>
        <row r="103">
          <cell r="B103">
            <v>36892</v>
          </cell>
          <cell r="M103">
            <v>0.14063517294709538</v>
          </cell>
          <cell r="N103">
            <v>0.13596928954485232</v>
          </cell>
          <cell r="O103">
            <v>0.13737545937998541</v>
          </cell>
        </row>
        <row r="104">
          <cell r="B104">
            <v>36923</v>
          </cell>
          <cell r="M104">
            <v>0.14262812122159674</v>
          </cell>
          <cell r="N104">
            <v>0.13719630355560031</v>
          </cell>
          <cell r="O104">
            <v>0.13882206095914085</v>
          </cell>
        </row>
        <row r="105">
          <cell r="B105">
            <v>36951</v>
          </cell>
          <cell r="M105">
            <v>0.12544027287821891</v>
          </cell>
          <cell r="N105">
            <v>0.14315208612415797</v>
          </cell>
          <cell r="O105">
            <v>0.13790127173325573</v>
          </cell>
        </row>
        <row r="106">
          <cell r="B106">
            <v>36982</v>
          </cell>
          <cell r="M106">
            <v>0.1301080126201466</v>
          </cell>
          <cell r="N106">
            <v>0.15004244414847112</v>
          </cell>
          <cell r="O106">
            <v>0.14391000554859201</v>
          </cell>
        </row>
        <row r="107">
          <cell r="B107">
            <v>37012</v>
          </cell>
          <cell r="M107">
            <v>0.11319798418778038</v>
          </cell>
          <cell r="N107">
            <v>0.15973038570715481</v>
          </cell>
          <cell r="O107">
            <v>0.14524881125604994</v>
          </cell>
        </row>
        <row r="108">
          <cell r="B108">
            <v>37043</v>
          </cell>
          <cell r="M108">
            <v>0.11502804839983494</v>
          </cell>
          <cell r="N108">
            <v>0.16332936068179582</v>
          </cell>
          <cell r="O108">
            <v>0.14828505035366324</v>
          </cell>
        </row>
        <row r="109">
          <cell r="B109">
            <v>37073</v>
          </cell>
          <cell r="M109">
            <v>0.10700330151498871</v>
          </cell>
          <cell r="N109">
            <v>0.1728629112508473</v>
          </cell>
          <cell r="O109">
            <v>0.15227316438349803</v>
          </cell>
        </row>
        <row r="110">
          <cell r="B110">
            <v>37104</v>
          </cell>
          <cell r="M110">
            <v>0.10197261103678668</v>
          </cell>
          <cell r="N110">
            <v>0.17366152279731129</v>
          </cell>
          <cell r="O110">
            <v>0.15154006335314341</v>
          </cell>
        </row>
        <row r="111">
          <cell r="B111">
            <v>37135</v>
          </cell>
          <cell r="M111">
            <v>0.10842885914669864</v>
          </cell>
          <cell r="N111">
            <v>0.18152086217030572</v>
          </cell>
          <cell r="O111">
            <v>0.15902983658956371</v>
          </cell>
        </row>
        <row r="112">
          <cell r="B112">
            <v>37165</v>
          </cell>
          <cell r="M112">
            <v>0.10039345589289361</v>
          </cell>
          <cell r="N112">
            <v>0.18395334604295233</v>
          </cell>
          <cell r="O112">
            <v>0.15837982844836307</v>
          </cell>
        </row>
        <row r="113">
          <cell r="B113">
            <v>37196</v>
          </cell>
          <cell r="M113">
            <v>0.11229080219839482</v>
          </cell>
          <cell r="N113">
            <v>0.1881760062171185</v>
          </cell>
          <cell r="O113">
            <v>0.16483243051298091</v>
          </cell>
        </row>
        <row r="114">
          <cell r="B114">
            <v>37226</v>
          </cell>
          <cell r="M114">
            <v>0.12193919262587127</v>
          </cell>
          <cell r="N114">
            <v>0.19278675508888354</v>
          </cell>
          <cell r="O114">
            <v>0.17058008370678501</v>
          </cell>
        </row>
        <row r="115">
          <cell r="B115">
            <v>37257</v>
          </cell>
          <cell r="M115">
            <v>0.12466276564800882</v>
          </cell>
          <cell r="N115">
            <v>0.19518067697147345</v>
          </cell>
          <cell r="O115">
            <v>0.17351642950450463</v>
          </cell>
        </row>
        <row r="116">
          <cell r="B116">
            <v>37288</v>
          </cell>
          <cell r="M116">
            <v>0.13788415166792212</v>
          </cell>
          <cell r="N116">
            <v>0.20009040283882884</v>
          </cell>
          <cell r="O116">
            <v>0.18110416112668926</v>
          </cell>
        </row>
        <row r="117">
          <cell r="B117">
            <v>37316</v>
          </cell>
          <cell r="M117">
            <v>0.15355452641996292</v>
          </cell>
          <cell r="N117">
            <v>0.19779990776984224</v>
          </cell>
          <cell r="O117">
            <v>0.18454455583413432</v>
          </cell>
        </row>
        <row r="118">
          <cell r="B118">
            <v>37347</v>
          </cell>
          <cell r="M118">
            <v>0.14331829823736353</v>
          </cell>
          <cell r="N118">
            <v>0.19641208009334599</v>
          </cell>
          <cell r="O118">
            <v>0.18002768835857319</v>
          </cell>
        </row>
        <row r="119">
          <cell r="B119">
            <v>37377</v>
          </cell>
          <cell r="M119">
            <v>0.14033706430465331</v>
          </cell>
          <cell r="N119">
            <v>0.19580415416636399</v>
          </cell>
          <cell r="O119">
            <v>0.17873465665774191</v>
          </cell>
        </row>
        <row r="120">
          <cell r="B120">
            <v>37408</v>
          </cell>
          <cell r="M120">
            <v>0.14512776876724254</v>
          </cell>
          <cell r="N120">
            <v>0.19489470689919597</v>
          </cell>
          <cell r="O120">
            <v>0.17994644362917489</v>
          </cell>
        </row>
        <row r="121">
          <cell r="B121">
            <v>37438</v>
          </cell>
          <cell r="M121">
            <v>0.15381725151483239</v>
          </cell>
          <cell r="N121">
            <v>0.18845168086435771</v>
          </cell>
          <cell r="O121">
            <v>0.17826477787903072</v>
          </cell>
        </row>
        <row r="122">
          <cell r="B122">
            <v>37469</v>
          </cell>
          <cell r="M122">
            <v>0.16095670366926318</v>
          </cell>
          <cell r="N122">
            <v>0.18872139343387784</v>
          </cell>
          <cell r="O122">
            <v>0.18052020862413798</v>
          </cell>
        </row>
        <row r="123">
          <cell r="B123">
            <v>37500</v>
          </cell>
          <cell r="M123">
            <v>0.16444036564108111</v>
          </cell>
          <cell r="N123">
            <v>0.18839979261154505</v>
          </cell>
          <cell r="O123">
            <v>0.181340576111785</v>
          </cell>
        </row>
        <row r="124">
          <cell r="B124">
            <v>37530</v>
          </cell>
          <cell r="M124">
            <v>0.17929841012768954</v>
          </cell>
          <cell r="N124">
            <v>0.18232726690164558</v>
          </cell>
          <cell r="O124">
            <v>0.18147177649565016</v>
          </cell>
        </row>
        <row r="125">
          <cell r="B125">
            <v>37561</v>
          </cell>
          <cell r="M125">
            <v>0.17571220932544951</v>
          </cell>
          <cell r="N125">
            <v>0.17517375434311999</v>
          </cell>
          <cell r="O125">
            <v>0.17532815984037886</v>
          </cell>
        </row>
        <row r="126">
          <cell r="B126">
            <v>37591</v>
          </cell>
          <cell r="M126">
            <v>0.16787452740511011</v>
          </cell>
          <cell r="N126">
            <v>0.17521772196598429</v>
          </cell>
          <cell r="O126">
            <v>0.17306550817493793</v>
          </cell>
        </row>
        <row r="127">
          <cell r="B127">
            <v>37622</v>
          </cell>
          <cell r="M127">
            <v>0.19613527336676251</v>
          </cell>
          <cell r="N127">
            <v>0.15944664774951023</v>
          </cell>
          <cell r="O127">
            <v>0.16977793579275224</v>
          </cell>
        </row>
        <row r="128">
          <cell r="B128">
            <v>37653</v>
          </cell>
          <cell r="M128">
            <v>0.19047581762242705</v>
          </cell>
          <cell r="N128">
            <v>0.1536223029128494</v>
          </cell>
          <cell r="O128">
            <v>0.16420789932572433</v>
          </cell>
        </row>
        <row r="129">
          <cell r="B129">
            <v>37681</v>
          </cell>
          <cell r="M129">
            <v>0.19871685031104813</v>
          </cell>
          <cell r="N129">
            <v>0.15814356012143493</v>
          </cell>
          <cell r="O129">
            <v>0.17025116594798595</v>
          </cell>
        </row>
        <row r="130">
          <cell r="B130">
            <v>37712</v>
          </cell>
          <cell r="M130">
            <v>0.20825214538927805</v>
          </cell>
          <cell r="N130">
            <v>0.15634827043963107</v>
          </cell>
          <cell r="O130">
            <v>0.17207501439722428</v>
          </cell>
        </row>
        <row r="131">
          <cell r="B131">
            <v>37742</v>
          </cell>
          <cell r="M131">
            <v>0.22574966528609575</v>
          </cell>
          <cell r="N131">
            <v>0.14324660373582021</v>
          </cell>
          <cell r="O131">
            <v>0.16784148790667253</v>
          </cell>
        </row>
        <row r="132">
          <cell r="B132">
            <v>37773</v>
          </cell>
          <cell r="M132">
            <v>0.22934409356955721</v>
          </cell>
          <cell r="N132">
            <v>0.13836188815446104</v>
          </cell>
          <cell r="O132">
            <v>0.16493895965012317</v>
          </cell>
        </row>
        <row r="133">
          <cell r="B133">
            <v>37803</v>
          </cell>
          <cell r="M133">
            <v>0.22832032901760213</v>
          </cell>
          <cell r="N133">
            <v>0.13376753453446555</v>
          </cell>
          <cell r="O133">
            <v>0.16136997549968135</v>
          </cell>
        </row>
        <row r="134">
          <cell r="B134">
            <v>37834</v>
          </cell>
          <cell r="M134">
            <v>0.23481811148455067</v>
          </cell>
          <cell r="N134">
            <v>0.12629785808848215</v>
          </cell>
          <cell r="O134">
            <v>0.1578730509565025</v>
          </cell>
        </row>
        <row r="135">
          <cell r="B135">
            <v>37865</v>
          </cell>
          <cell r="M135">
            <v>0.23805761348188104</v>
          </cell>
          <cell r="N135">
            <v>0.11838205267452606</v>
          </cell>
          <cell r="O135">
            <v>0.15305878890576574</v>
          </cell>
        </row>
        <row r="136">
          <cell r="B136">
            <v>37895</v>
          </cell>
          <cell r="M136">
            <v>0.23710809976970948</v>
          </cell>
          <cell r="N136">
            <v>0.11480370186359901</v>
          </cell>
          <cell r="O136">
            <v>0.15001656964287191</v>
          </cell>
        </row>
        <row r="137">
          <cell r="B137">
            <v>37926</v>
          </cell>
          <cell r="M137">
            <v>0.22159159683118412</v>
          </cell>
          <cell r="N137">
            <v>0.12203159460454871</v>
          </cell>
          <cell r="O137">
            <v>0.15104392706588099</v>
          </cell>
        </row>
        <row r="138">
          <cell r="B138">
            <v>37956</v>
          </cell>
          <cell r="M138">
            <v>0.19847685783712921</v>
          </cell>
          <cell r="N138">
            <v>0.11536312930886705</v>
          </cell>
          <cell r="O138">
            <v>0.14028591906738841</v>
          </cell>
        </row>
        <row r="139">
          <cell r="B139">
            <v>37987</v>
          </cell>
          <cell r="M139">
            <v>0.17589315340278522</v>
          </cell>
          <cell r="N139">
            <v>0.1301934027017817</v>
          </cell>
          <cell r="O139">
            <v>0.14458161212964282</v>
          </cell>
        </row>
        <row r="140">
          <cell r="B140">
            <v>38018</v>
          </cell>
          <cell r="M140">
            <v>0.18716886429282087</v>
          </cell>
          <cell r="N140">
            <v>0.12981370199365561</v>
          </cell>
          <cell r="O140">
            <v>0.14770249291656645</v>
          </cell>
        </row>
        <row r="141">
          <cell r="B141">
            <v>38047</v>
          </cell>
          <cell r="M141">
            <v>0.19716667642368702</v>
          </cell>
          <cell r="N141">
            <v>0.13804097569579987</v>
          </cell>
          <cell r="O141">
            <v>0.15630426266079533</v>
          </cell>
        </row>
        <row r="142">
          <cell r="B142">
            <v>38078</v>
          </cell>
          <cell r="M142">
            <v>0.20164067899209925</v>
          </cell>
          <cell r="N142">
            <v>0.14181521561709154</v>
          </cell>
          <cell r="O142">
            <v>0.16066939606067354</v>
          </cell>
        </row>
        <row r="143">
          <cell r="B143">
            <v>38108</v>
          </cell>
          <cell r="M143">
            <v>0.19972769233911625</v>
          </cell>
          <cell r="N143">
            <v>0.14286795100410954</v>
          </cell>
          <cell r="O143">
            <v>0.16094379468346509</v>
          </cell>
        </row>
        <row r="144">
          <cell r="B144">
            <v>38139</v>
          </cell>
          <cell r="M144">
            <v>0.20309447198358521</v>
          </cell>
          <cell r="N144">
            <v>0.14227928559528724</v>
          </cell>
          <cell r="O144">
            <v>0.16156519672531622</v>
          </cell>
        </row>
        <row r="145">
          <cell r="B145">
            <v>38169</v>
          </cell>
          <cell r="M145">
            <v>0.2091741284700166</v>
          </cell>
          <cell r="N145">
            <v>0.14110742267726462</v>
          </cell>
          <cell r="O145">
            <v>0.16281797460485414</v>
          </cell>
        </row>
        <row r="146">
          <cell r="B146">
            <v>38200</v>
          </cell>
          <cell r="M146">
            <v>0.22005190698143573</v>
          </cell>
          <cell r="N146">
            <v>0.13969673529652971</v>
          </cell>
          <cell r="O146">
            <v>0.16528090278992846</v>
          </cell>
        </row>
        <row r="147">
          <cell r="B147">
            <v>38231</v>
          </cell>
          <cell r="M147">
            <v>0.20794471269167225</v>
          </cell>
          <cell r="N147">
            <v>0.1427343386621065</v>
          </cell>
          <cell r="O147">
            <v>0.16364081560328736</v>
          </cell>
        </row>
        <row r="148">
          <cell r="B148">
            <v>38261</v>
          </cell>
          <cell r="M148">
            <v>0.2178281713868484</v>
          </cell>
          <cell r="N148">
            <v>0.13811192564718522</v>
          </cell>
          <cell r="O148">
            <v>0.16321245293787956</v>
          </cell>
        </row>
        <row r="149">
          <cell r="B149">
            <v>38292</v>
          </cell>
          <cell r="M149">
            <v>0.2115762189233803</v>
          </cell>
          <cell r="N149">
            <v>0.14314739853837577</v>
          </cell>
          <cell r="O149">
            <v>0.16450599203575123</v>
          </cell>
        </row>
        <row r="150">
          <cell r="B150">
            <v>38322</v>
          </cell>
          <cell r="M150">
            <v>0.20592182623023825</v>
          </cell>
          <cell r="N150">
            <v>0.14494189678390779</v>
          </cell>
          <cell r="O150">
            <v>0.16435673045267873</v>
          </cell>
        </row>
        <row r="151">
          <cell r="B151">
            <v>38353</v>
          </cell>
          <cell r="M151">
            <v>0.21427520204468919</v>
          </cell>
          <cell r="N151">
            <v>0.13859505377789461</v>
          </cell>
          <cell r="O151">
            <v>0.16229922884105075</v>
          </cell>
        </row>
        <row r="152">
          <cell r="B152">
            <v>38384</v>
          </cell>
          <cell r="M152">
            <v>0.19151897075197555</v>
          </cell>
          <cell r="N152">
            <v>0.14417055225667519</v>
          </cell>
          <cell r="O152">
            <v>0.15914078221555683</v>
          </cell>
        </row>
        <row r="153">
          <cell r="B153">
            <v>38412</v>
          </cell>
          <cell r="M153">
            <v>0.17987577673938215</v>
          </cell>
          <cell r="N153">
            <v>0.1357504293240992</v>
          </cell>
          <cell r="O153">
            <v>0.14959218115622774</v>
          </cell>
        </row>
        <row r="154">
          <cell r="B154">
            <v>38443</v>
          </cell>
          <cell r="M154">
            <v>0.1478255894991336</v>
          </cell>
          <cell r="N154">
            <v>0.13453768362938234</v>
          </cell>
          <cell r="O154">
            <v>0.13881893190902606</v>
          </cell>
        </row>
        <row r="155">
          <cell r="B155">
            <v>38473</v>
          </cell>
          <cell r="M155">
            <v>0.13864409303939862</v>
          </cell>
          <cell r="N155">
            <v>0.13356928524527478</v>
          </cell>
          <cell r="O155">
            <v>0.13520956139016227</v>
          </cell>
        </row>
        <row r="156">
          <cell r="B156">
            <v>38504</v>
          </cell>
          <cell r="M156">
            <v>0.1441625012960146</v>
          </cell>
          <cell r="N156">
            <v>0.12309841981718805</v>
          </cell>
          <cell r="O156">
            <v>0.12969907194815145</v>
          </cell>
        </row>
        <row r="157">
          <cell r="B157">
            <v>38534</v>
          </cell>
          <cell r="M157">
            <v>0.12553880558460095</v>
          </cell>
          <cell r="N157">
            <v>0.12406510204653554</v>
          </cell>
          <cell r="O157">
            <v>0.1245316522251525</v>
          </cell>
        </row>
        <row r="158">
          <cell r="B158">
            <v>38565</v>
          </cell>
          <cell r="M158">
            <v>0.10388339246098721</v>
          </cell>
          <cell r="N158">
            <v>0.12596253136403424</v>
          </cell>
          <cell r="O158">
            <v>0.11887934409634604</v>
          </cell>
        </row>
        <row r="159">
          <cell r="B159">
            <v>38596</v>
          </cell>
          <cell r="M159">
            <v>0.1076493836433341</v>
          </cell>
          <cell r="N159">
            <v>0.12136445662485373</v>
          </cell>
          <cell r="O159">
            <v>0.11705278547655085</v>
          </cell>
        </row>
        <row r="160">
          <cell r="B160">
            <v>38626</v>
          </cell>
          <cell r="M160">
            <v>0.10964324243830093</v>
          </cell>
          <cell r="N160">
            <v>0.12545183462473086</v>
          </cell>
          <cell r="O160">
            <v>0.12063238727997994</v>
          </cell>
        </row>
        <row r="161">
          <cell r="B161">
            <v>38657</v>
          </cell>
          <cell r="M161">
            <v>0.11406029470735546</v>
          </cell>
          <cell r="N161">
            <v>0.11292331579947779</v>
          </cell>
          <cell r="O161">
            <v>0.11326136615280347</v>
          </cell>
        </row>
        <row r="162">
          <cell r="B162">
            <v>38687</v>
          </cell>
          <cell r="M162">
            <v>0.10823268251588347</v>
          </cell>
          <cell r="N162">
            <v>0.11042091940046705</v>
          </cell>
          <cell r="O162">
            <v>0.10973927382097415</v>
          </cell>
        </row>
        <row r="163">
          <cell r="B163">
            <v>38718</v>
          </cell>
          <cell r="M163">
            <v>0.10062450489172359</v>
          </cell>
          <cell r="N163">
            <v>0.11296714274081721</v>
          </cell>
          <cell r="O163">
            <v>0.10915057270978967</v>
          </cell>
        </row>
        <row r="164">
          <cell r="B164">
            <v>38749</v>
          </cell>
          <cell r="M164">
            <v>0.10198867163624192</v>
          </cell>
          <cell r="N164">
            <v>0.11782534030878944</v>
          </cell>
          <cell r="O164">
            <v>0.11302430297155075</v>
          </cell>
        </row>
        <row r="165">
          <cell r="B165">
            <v>38777</v>
          </cell>
          <cell r="M165">
            <v>8.5707403162008422E-2</v>
          </cell>
          <cell r="N165">
            <v>0.1076695501171927</v>
          </cell>
          <cell r="O165">
            <v>0.10106623435706452</v>
          </cell>
        </row>
        <row r="166">
          <cell r="B166">
            <v>38808</v>
          </cell>
          <cell r="M166">
            <v>9.6154199288984499E-2</v>
          </cell>
          <cell r="N166">
            <v>0.10550971970465506</v>
          </cell>
          <cell r="O166">
            <v>0.10268326561608165</v>
          </cell>
        </row>
        <row r="167">
          <cell r="B167">
            <v>38838</v>
          </cell>
          <cell r="M167">
            <v>7.7133474060107288E-2</v>
          </cell>
          <cell r="N167">
            <v>0.1074942440900124</v>
          </cell>
          <cell r="O167">
            <v>9.8202696356986197E-2</v>
          </cell>
        </row>
        <row r="168">
          <cell r="B168">
            <v>38869</v>
          </cell>
          <cell r="M168">
            <v>5.7059611860498016E-2</v>
          </cell>
          <cell r="N168">
            <v>0.10938362204970131</v>
          </cell>
          <cell r="O168">
            <v>9.3372684872409462E-2</v>
          </cell>
        </row>
        <row r="169">
          <cell r="B169">
            <v>38899</v>
          </cell>
          <cell r="M169">
            <v>5.9551396410486124E-2</v>
          </cell>
          <cell r="N169">
            <v>0.10590219988774008</v>
          </cell>
          <cell r="O169">
            <v>9.1736181896794333E-2</v>
          </cell>
        </row>
        <row r="170">
          <cell r="B170">
            <v>38930</v>
          </cell>
          <cell r="M170">
            <v>4.0476417560828537E-2</v>
          </cell>
          <cell r="N170">
            <v>0.10129360038934476</v>
          </cell>
          <cell r="O170">
            <v>8.2645313636574569E-2</v>
          </cell>
        </row>
        <row r="171">
          <cell r="B171">
            <v>38961</v>
          </cell>
          <cell r="M171">
            <v>2.8112751121368351E-2</v>
          </cell>
          <cell r="N171">
            <v>0.10017556880543799</v>
          </cell>
          <cell r="O171">
            <v>7.8007365915705007E-2</v>
          </cell>
        </row>
        <row r="172">
          <cell r="B172">
            <v>38991</v>
          </cell>
          <cell r="M172">
            <v>8.1545750060469935E-3</v>
          </cell>
          <cell r="N172">
            <v>0.10454582364959286</v>
          </cell>
          <cell r="O172">
            <v>7.4985857029756131E-2</v>
          </cell>
        </row>
        <row r="173">
          <cell r="B173">
            <v>39022</v>
          </cell>
          <cell r="M173">
            <v>1.1920394455129824E-2</v>
          </cell>
          <cell r="N173">
            <v>9.9798948766108397E-2</v>
          </cell>
          <cell r="O173">
            <v>7.3162449701573928E-2</v>
          </cell>
        </row>
        <row r="174">
          <cell r="B174">
            <v>39052</v>
          </cell>
          <cell r="M174">
            <v>1.4871829904193223E-2</v>
          </cell>
          <cell r="N174">
            <v>9.6065475908950981E-2</v>
          </cell>
          <cell r="O174">
            <v>7.1142372187996017E-2</v>
          </cell>
        </row>
        <row r="175">
          <cell r="B175">
            <v>39083</v>
          </cell>
          <cell r="M175">
            <v>9.0476838598463338E-4</v>
          </cell>
          <cell r="N175">
            <v>8.7016719413242738E-2</v>
          </cell>
          <cell r="O175">
            <v>6.0782804781119193E-2</v>
          </cell>
        </row>
        <row r="176">
          <cell r="B176">
            <v>39114</v>
          </cell>
          <cell r="M176">
            <v>4.8931752859826538E-3</v>
          </cell>
          <cell r="N176">
            <v>7.3199819825784163E-2</v>
          </cell>
          <cell r="O176">
            <v>5.2695951450235645E-2</v>
          </cell>
        </row>
        <row r="177">
          <cell r="B177">
            <v>39142</v>
          </cell>
          <cell r="M177">
            <v>1.1230159220621427E-2</v>
          </cell>
          <cell r="N177">
            <v>7.6847095275510702E-2</v>
          </cell>
          <cell r="O177">
            <v>5.7311339597067246E-2</v>
          </cell>
        </row>
        <row r="178">
          <cell r="B178">
            <v>39173</v>
          </cell>
          <cell r="M178">
            <v>8.6397457287326063E-3</v>
          </cell>
          <cell r="N178">
            <v>7.3901199145131713E-2</v>
          </cell>
          <cell r="O178">
            <v>5.4529540094163886E-2</v>
          </cell>
        </row>
        <row r="179">
          <cell r="B179">
            <v>39203</v>
          </cell>
          <cell r="M179">
            <v>3.5213206757263027E-3</v>
          </cell>
          <cell r="N179">
            <v>6.6777316618892524E-2</v>
          </cell>
          <cell r="O179">
            <v>4.8270468823561563E-2</v>
          </cell>
        </row>
        <row r="180">
          <cell r="B180">
            <v>39234</v>
          </cell>
          <cell r="M180">
            <v>1.2060508685988403E-2</v>
          </cell>
          <cell r="N180">
            <v>6.6931618233670109E-2</v>
          </cell>
          <cell r="O180">
            <v>5.1038272130386586E-2</v>
          </cell>
        </row>
        <row r="181">
          <cell r="B181">
            <v>39264</v>
          </cell>
          <cell r="M181">
            <v>1.3817389038367711E-2</v>
          </cell>
          <cell r="N181">
            <v>6.2303902382299103E-2</v>
          </cell>
          <cell r="O181">
            <v>4.836475184747635E-2</v>
          </cell>
        </row>
        <row r="182">
          <cell r="B182">
            <v>39295</v>
          </cell>
          <cell r="M182">
            <v>2.1389431069297471E-2</v>
          </cell>
          <cell r="N182">
            <v>5.587030180435848E-2</v>
          </cell>
          <cell r="O182">
            <v>4.6046192390256202E-2</v>
          </cell>
        </row>
        <row r="183">
          <cell r="B183">
            <v>39326</v>
          </cell>
          <cell r="M183">
            <v>3.8820641322749871E-2</v>
          </cell>
          <cell r="N183">
            <v>5.3216596371949754E-2</v>
          </cell>
          <cell r="O183">
            <v>4.9114212801079971E-2</v>
          </cell>
        </row>
        <row r="184">
          <cell r="B184">
            <v>39356</v>
          </cell>
          <cell r="M184">
            <v>7.6417476744958135E-2</v>
          </cell>
          <cell r="N184">
            <v>3.5416501276807288E-2</v>
          </cell>
          <cell r="O184">
            <v>4.6815440514376805E-2</v>
          </cell>
        </row>
        <row r="185">
          <cell r="B185">
            <v>39387</v>
          </cell>
          <cell r="M185">
            <v>7.4525850073699829E-2</v>
          </cell>
          <cell r="N185">
            <v>3.6779348970124692E-2</v>
          </cell>
          <cell r="O185">
            <v>4.7361703163570024E-2</v>
          </cell>
        </row>
        <row r="186">
          <cell r="B186">
            <v>39417</v>
          </cell>
          <cell r="M186">
            <v>7.4144669195578938E-2</v>
          </cell>
          <cell r="N186">
            <v>3.6010163267039985E-2</v>
          </cell>
          <cell r="O186">
            <v>4.6869270707535771E-2</v>
          </cell>
        </row>
        <row r="187">
          <cell r="B187">
            <v>39448</v>
          </cell>
          <cell r="M187">
            <v>8.7127427001631785E-2</v>
          </cell>
          <cell r="N187">
            <v>3.5166340978133093E-2</v>
          </cell>
          <cell r="O187">
            <v>4.9635506518497463E-2</v>
          </cell>
        </row>
        <row r="188">
          <cell r="B188">
            <v>39479</v>
          </cell>
          <cell r="M188">
            <v>8.5828006997966444E-2</v>
          </cell>
          <cell r="N188">
            <v>3.8685398981114005E-2</v>
          </cell>
          <cell r="O188">
            <v>5.20280115880567E-2</v>
          </cell>
        </row>
        <row r="189">
          <cell r="B189">
            <v>39508</v>
          </cell>
          <cell r="M189">
            <v>9.3704998170279996E-2</v>
          </cell>
          <cell r="N189">
            <v>3.7780760088372833E-2</v>
          </cell>
          <cell r="O189">
            <v>5.3461971638989469E-2</v>
          </cell>
        </row>
        <row r="190">
          <cell r="B190">
            <v>39539</v>
          </cell>
          <cell r="M190">
            <v>8.1908237397815054E-2</v>
          </cell>
          <cell r="N190">
            <v>3.6371582032547867E-2</v>
          </cell>
          <cell r="O190">
            <v>4.9283248956399461E-2</v>
          </cell>
        </row>
        <row r="191">
          <cell r="B191">
            <v>39569</v>
          </cell>
          <cell r="M191">
            <v>0.10439680966799503</v>
          </cell>
          <cell r="N191">
            <v>3.078462739640786E-2</v>
          </cell>
          <cell r="O191">
            <v>5.1831447293547495E-2</v>
          </cell>
        </row>
        <row r="192">
          <cell r="B192">
            <v>39600</v>
          </cell>
          <cell r="M192">
            <v>0.10698251465805186</v>
          </cell>
          <cell r="N192">
            <v>2.6263995503126747E-2</v>
          </cell>
          <cell r="O192">
            <v>4.9245269179743145E-2</v>
          </cell>
        </row>
        <row r="193">
          <cell r="B193">
            <v>39630</v>
          </cell>
          <cell r="M193">
            <v>9.9431145675768384E-2</v>
          </cell>
          <cell r="N193">
            <v>2.3822917838358437E-2</v>
          </cell>
          <cell r="O193">
            <v>4.5338953283486472E-2</v>
          </cell>
        </row>
        <row r="194">
          <cell r="B194">
            <v>39661</v>
          </cell>
          <cell r="M194">
            <v>0.10828585876864083</v>
          </cell>
          <cell r="N194">
            <v>2.2551055932771957E-2</v>
          </cell>
          <cell r="O194">
            <v>4.7451218190100342E-2</v>
          </cell>
        </row>
        <row r="195">
          <cell r="B195">
            <v>39692</v>
          </cell>
          <cell r="M195">
            <v>9.8344323555624502E-2</v>
          </cell>
          <cell r="N195">
            <v>1.8497813445357059E-2</v>
          </cell>
          <cell r="O195">
            <v>4.1806439532479311E-2</v>
          </cell>
        </row>
        <row r="196">
          <cell r="B196">
            <v>39722</v>
          </cell>
          <cell r="M196">
            <v>7.6180918115352325E-2</v>
          </cell>
          <cell r="N196">
            <v>1.9845574244283348E-2</v>
          </cell>
          <cell r="O196">
            <v>3.5783185830388975E-2</v>
          </cell>
        </row>
        <row r="197">
          <cell r="B197">
            <v>39753</v>
          </cell>
          <cell r="M197">
            <v>7.8034837273445179E-2</v>
          </cell>
          <cell r="N197">
            <v>1.6394345430937873E-2</v>
          </cell>
          <cell r="O197">
            <v>3.3916497659845835E-2</v>
          </cell>
        </row>
        <row r="198">
          <cell r="B198">
            <v>39783</v>
          </cell>
          <cell r="M198">
            <v>7.0580860417498892E-2</v>
          </cell>
          <cell r="N198">
            <v>8.3652377428007352E-3</v>
          </cell>
          <cell r="O198">
            <v>2.4483860667059654E-2</v>
          </cell>
        </row>
        <row r="199">
          <cell r="B199">
            <v>39814</v>
          </cell>
          <cell r="M199">
            <v>8.5392000202554774E-2</v>
          </cell>
          <cell r="N199">
            <v>3.2994353537776355E-3</v>
          </cell>
          <cell r="O199">
            <v>2.3346294317578176E-2</v>
          </cell>
        </row>
        <row r="200">
          <cell r="B200">
            <v>39845</v>
          </cell>
          <cell r="M200">
            <v>8.1058565840076202E-2</v>
          </cell>
          <cell r="N200">
            <v>-6.4897738864466703E-3</v>
          </cell>
          <cell r="O200">
            <v>1.4863121607007868E-2</v>
          </cell>
        </row>
        <row r="201">
          <cell r="B201">
            <v>39873</v>
          </cell>
          <cell r="M201">
            <v>8.4854694654765694E-2</v>
          </cell>
          <cell r="N201">
            <v>-1.2506839311947182E-2</v>
          </cell>
          <cell r="O201">
            <v>1.1124946569518901E-2</v>
          </cell>
        </row>
        <row r="202">
          <cell r="B202">
            <v>39904</v>
          </cell>
          <cell r="M202">
            <v>9.8036009168453342E-2</v>
          </cell>
          <cell r="N202">
            <v>-1.6027468789242327E-2</v>
          </cell>
          <cell r="O202">
            <v>1.1682285807985249E-2</v>
          </cell>
        </row>
        <row r="203">
          <cell r="B203">
            <v>39934</v>
          </cell>
          <cell r="M203">
            <v>8.4582366473121562E-2</v>
          </cell>
          <cell r="N203">
            <v>-2.0553329598779202E-2</v>
          </cell>
          <cell r="O203">
            <v>5.5805475191765819E-3</v>
          </cell>
        </row>
        <row r="204">
          <cell r="B204">
            <v>39965</v>
          </cell>
          <cell r="M204">
            <v>0.1109553386291835</v>
          </cell>
          <cell r="N204">
            <v>-3.2451800274953091E-2</v>
          </cell>
          <cell r="O204">
            <v>2.2485785918209267E-3</v>
          </cell>
        </row>
        <row r="205">
          <cell r="B205">
            <v>39995</v>
          </cell>
          <cell r="M205">
            <v>8.5944757697821617E-2</v>
          </cell>
          <cell r="N205">
            <v>-3.0077961172660372E-2</v>
          </cell>
          <cell r="O205">
            <v>-1.9807389461699021E-3</v>
          </cell>
        </row>
        <row r="206">
          <cell r="B206">
            <v>40026</v>
          </cell>
          <cell r="M206">
            <v>8.1864115964569661E-2</v>
          </cell>
          <cell r="N206">
            <v>-3.4710528120409645E-2</v>
          </cell>
          <cell r="O206">
            <v>-6.1213923913175927E-3</v>
          </cell>
        </row>
        <row r="207">
          <cell r="B207">
            <v>40057</v>
          </cell>
          <cell r="M207">
            <v>7.63420994436661E-2</v>
          </cell>
          <cell r="N207">
            <v>-3.9889685160192534E-2</v>
          </cell>
          <cell r="O207">
            <v>-1.1333683094621683E-2</v>
          </cell>
        </row>
        <row r="208">
          <cell r="B208">
            <v>40087</v>
          </cell>
          <cell r="M208">
            <v>7.6498102594896977E-2</v>
          </cell>
          <cell r="N208">
            <v>-4.1518883439348508E-2</v>
          </cell>
          <cell r="O208">
            <v>-1.2185908105001753E-2</v>
          </cell>
        </row>
        <row r="209">
          <cell r="B209">
            <v>40118</v>
          </cell>
          <cell r="M209">
            <v>7.5536928061893605E-2</v>
          </cell>
          <cell r="N209">
            <v>-4.6662305217187727E-2</v>
          </cell>
          <cell r="O209">
            <v>-1.6626358004668162E-2</v>
          </cell>
        </row>
        <row r="210">
          <cell r="B210">
            <v>40148</v>
          </cell>
          <cell r="M210">
            <v>8.7780602620287862E-2</v>
          </cell>
          <cell r="N210">
            <v>-4.7340572398782199E-2</v>
          </cell>
          <cell r="O210">
            <v>-1.3687068558280058E-2</v>
          </cell>
        </row>
        <row r="211">
          <cell r="B211">
            <v>40179</v>
          </cell>
          <cell r="M211">
            <v>6.9000048915962564E-2</v>
          </cell>
          <cell r="N211">
            <v>-5.3331392014424384E-2</v>
          </cell>
          <cell r="O211">
            <v>-1.3804633519572951E-2</v>
          </cell>
        </row>
        <row r="212">
          <cell r="B212">
            <v>40210</v>
          </cell>
          <cell r="M212">
            <v>7.2535707690201789E-2</v>
          </cell>
          <cell r="N212">
            <v>-5.530799724504698E-2</v>
          </cell>
          <cell r="O212">
            <v>-1.3958344697716285E-2</v>
          </cell>
        </row>
        <row r="213">
          <cell r="B213">
            <v>40238</v>
          </cell>
          <cell r="M213">
            <v>6.6015321453696485E-2</v>
          </cell>
          <cell r="N213">
            <v>-5.780363159511348E-2</v>
          </cell>
          <cell r="O213">
            <v>-1.7763122076499216E-2</v>
          </cell>
        </row>
        <row r="214">
          <cell r="B214">
            <v>40269</v>
          </cell>
          <cell r="M214">
            <v>6.3924034031650256E-2</v>
          </cell>
          <cell r="N214">
            <v>-6.4663892728930583E-2</v>
          </cell>
          <cell r="O214">
            <v>-2.244987706259538E-2</v>
          </cell>
        </row>
        <row r="215">
          <cell r="B215">
            <v>40299</v>
          </cell>
          <cell r="M215">
            <v>6.5354059586036461E-2</v>
          </cell>
          <cell r="N215">
            <v>-6.3865663456588617E-2</v>
          </cell>
          <cell r="O215">
            <v>-2.2061172713363941E-2</v>
          </cell>
        </row>
        <row r="216">
          <cell r="B216">
            <v>40330</v>
          </cell>
          <cell r="M216">
            <v>4.2396891445135587E-2</v>
          </cell>
          <cell r="N216">
            <v>-3.9053832839291425E-2</v>
          </cell>
          <cell r="O216">
            <v>-1.1422410659323812E-2</v>
          </cell>
        </row>
        <row r="217">
          <cell r="B217">
            <v>40360</v>
          </cell>
          <cell r="M217">
            <v>6.9408723313680198E-2</v>
          </cell>
          <cell r="N217">
            <v>-5.0146122065924281E-2</v>
          </cell>
          <cell r="O217">
            <v>-1.0142946110044404E-2</v>
          </cell>
        </row>
        <row r="218">
          <cell r="B218">
            <v>40391</v>
          </cell>
          <cell r="M218">
            <v>6.9961433689445629E-2</v>
          </cell>
          <cell r="N218">
            <v>-5.0573821625063187E-2</v>
          </cell>
          <cell r="O218">
            <v>-9.9153445714383892E-3</v>
          </cell>
        </row>
        <row r="219">
          <cell r="B219">
            <v>40422</v>
          </cell>
          <cell r="M219">
            <v>7.3756947832505526E-2</v>
          </cell>
          <cell r="N219">
            <v>-5.0449755530713181E-2</v>
          </cell>
          <cell r="O219">
            <v>-8.319978826078378E-3</v>
          </cell>
        </row>
        <row r="220">
          <cell r="B220">
            <v>40452</v>
          </cell>
          <cell r="M220">
            <v>8.0484959548738022E-2</v>
          </cell>
          <cell r="N220">
            <v>-5.4697728635451748E-2</v>
          </cell>
          <cell r="O220">
            <v>-8.8184109594457993E-3</v>
          </cell>
        </row>
        <row r="221">
          <cell r="B221">
            <v>40483</v>
          </cell>
          <cell r="M221">
            <v>7.0534938479776432E-2</v>
          </cell>
          <cell r="N221">
            <v>-4.9855879448797213E-2</v>
          </cell>
          <cell r="O221">
            <v>-8.3883009500910211E-3</v>
          </cell>
        </row>
        <row r="222">
          <cell r="B222">
            <v>40513</v>
          </cell>
          <cell r="M222">
            <v>5.5952077871009198E-2</v>
          </cell>
          <cell r="N222">
            <v>-5.1966646106623049E-2</v>
          </cell>
          <cell r="O222">
            <v>-1.4456534054478665E-2</v>
          </cell>
        </row>
        <row r="223">
          <cell r="B223">
            <v>40544</v>
          </cell>
          <cell r="M223">
            <v>4.8058999789820422E-2</v>
          </cell>
          <cell r="N223">
            <v>-6.3639592786102317E-2</v>
          </cell>
          <cell r="O223">
            <v>-2.2931155107401513E-2</v>
          </cell>
        </row>
        <row r="224">
          <cell r="B224">
            <v>40575</v>
          </cell>
          <cell r="M224">
            <v>4.6508842991447086E-2</v>
          </cell>
          <cell r="N224">
            <v>-6.075575437649372E-2</v>
          </cell>
          <cell r="O224">
            <v>-2.1384555765678659E-2</v>
          </cell>
        </row>
        <row r="225">
          <cell r="B225">
            <v>40603</v>
          </cell>
          <cell r="M225">
            <v>4.7591953101506324E-2</v>
          </cell>
          <cell r="N225">
            <v>-5.8684413785647926E-2</v>
          </cell>
          <cell r="O225">
            <v>-1.9771507015809986E-2</v>
          </cell>
        </row>
        <row r="226">
          <cell r="B226">
            <v>40634</v>
          </cell>
          <cell r="M226">
            <v>5.029256478183397E-2</v>
          </cell>
          <cell r="N226">
            <v>-5.5903222234885974E-2</v>
          </cell>
          <cell r="O226">
            <v>-1.4987978290925685E-2</v>
          </cell>
        </row>
        <row r="227">
          <cell r="B227">
            <v>40664</v>
          </cell>
          <cell r="M227">
            <v>4.7276144264173592E-2</v>
          </cell>
          <cell r="N227">
            <v>-5.4188577668861426E-2</v>
          </cell>
          <cell r="O227">
            <v>-1.5061998529521503E-2</v>
          </cell>
        </row>
        <row r="228">
          <cell r="B228">
            <v>40695</v>
          </cell>
          <cell r="M228">
            <v>4.4732268854471346E-2</v>
          </cell>
          <cell r="N228">
            <v>-7.3044116024177708E-2</v>
          </cell>
          <cell r="O228">
            <v>-2.804948622678205E-2</v>
          </cell>
        </row>
        <row r="229">
          <cell r="B229">
            <v>40725</v>
          </cell>
          <cell r="M229">
            <v>4.8619817807055155E-2</v>
          </cell>
          <cell r="N229">
            <v>-7.269439618895901E-2</v>
          </cell>
          <cell r="O229">
            <v>-2.6049976956688981E-2</v>
          </cell>
        </row>
        <row r="230">
          <cell r="B230">
            <v>40756</v>
          </cell>
          <cell r="M230">
            <v>4.1508290411290671E-2</v>
          </cell>
          <cell r="N230">
            <v>-6.8891472157414757E-2</v>
          </cell>
          <cell r="O230">
            <v>-2.6142050530203353E-2</v>
          </cell>
        </row>
        <row r="231">
          <cell r="B231">
            <v>40787</v>
          </cell>
          <cell r="M231">
            <v>4.0622590635313038E-2</v>
          </cell>
          <cell r="N231">
            <v>-7.110711594215402E-2</v>
          </cell>
          <cell r="O231">
            <v>-2.7261057993384186E-2</v>
          </cell>
        </row>
        <row r="232">
          <cell r="B232">
            <v>40817</v>
          </cell>
          <cell r="M232">
            <v>3.9646905261060628E-2</v>
          </cell>
          <cell r="N232">
            <v>-6.5548400704310672E-2</v>
          </cell>
          <cell r="O232">
            <v>-2.4206081493301279E-2</v>
          </cell>
        </row>
        <row r="233">
          <cell r="B233">
            <v>40848</v>
          </cell>
          <cell r="M233">
            <v>4.0477669203106359E-2</v>
          </cell>
          <cell r="N233">
            <v>-6.8020945157256318E-2</v>
          </cell>
          <cell r="O233">
            <v>-2.5128521951127469E-2</v>
          </cell>
        </row>
        <row r="234">
          <cell r="B234">
            <v>40878</v>
          </cell>
          <cell r="M234">
            <v>5.2253342159893412E-2</v>
          </cell>
          <cell r="N234">
            <v>-6.7844780794830473E-2</v>
          </cell>
          <cell r="O234">
            <v>-2.0108527780643648E-2</v>
          </cell>
        </row>
        <row r="235">
          <cell r="B235">
            <v>40909</v>
          </cell>
          <cell r="M235">
            <v>5.2019566368552539E-2</v>
          </cell>
          <cell r="N235">
            <v>-5.4910570443256645E-2</v>
          </cell>
          <cell r="O235">
            <v>-1.2250831603952461E-2</v>
          </cell>
        </row>
        <row r="236">
          <cell r="B236">
            <v>40940</v>
          </cell>
          <cell r="M236">
            <v>4.576005282512785E-2</v>
          </cell>
          <cell r="N236">
            <v>-5.7789673911638473E-2</v>
          </cell>
          <cell r="O236">
            <v>-1.6439844963085481E-2</v>
          </cell>
        </row>
        <row r="237">
          <cell r="B237">
            <v>40969</v>
          </cell>
          <cell r="M237">
            <v>5.1116844256921423E-2</v>
          </cell>
          <cell r="N237">
            <v>-5.6512347678125741E-2</v>
          </cell>
          <cell r="O237">
            <v>-1.339009649216194E-2</v>
          </cell>
        </row>
        <row r="238">
          <cell r="B238">
            <v>41000</v>
          </cell>
          <cell r="M238">
            <v>4.082963122737393E-2</v>
          </cell>
          <cell r="N238">
            <v>-5.9546776087753717E-2</v>
          </cell>
          <cell r="O238">
            <v>-1.8843467186277718E-2</v>
          </cell>
        </row>
        <row r="239">
          <cell r="B239">
            <v>41030</v>
          </cell>
          <cell r="M239">
            <v>4.0659688875077871E-2</v>
          </cell>
          <cell r="N239">
            <v>-6.0627086004196085E-2</v>
          </cell>
          <cell r="O239">
            <v>-1.9424773128668194E-2</v>
          </cell>
        </row>
        <row r="240">
          <cell r="B240">
            <v>41061</v>
          </cell>
          <cell r="M240">
            <v>4.4700746509561684E-2</v>
          </cell>
          <cell r="N240">
            <v>-6.2899264710570835E-2</v>
          </cell>
          <cell r="O240">
            <v>-1.8267793499413987E-2</v>
          </cell>
        </row>
        <row r="241">
          <cell r="B241">
            <v>41091</v>
          </cell>
          <cell r="M241">
            <v>3.7540187048523466E-2</v>
          </cell>
          <cell r="N241">
            <v>-6.2998866018213029E-2</v>
          </cell>
          <cell r="O241">
            <v>-2.1149336032235677E-2</v>
          </cell>
        </row>
        <row r="242">
          <cell r="B242">
            <v>41122</v>
          </cell>
          <cell r="M242">
            <v>3.9015512621405124E-2</v>
          </cell>
          <cell r="N242">
            <v>-6.8127000113538227E-2</v>
          </cell>
          <cell r="O242">
            <v>-2.3367037393067558E-2</v>
          </cell>
        </row>
        <row r="243">
          <cell r="B243">
            <v>41153</v>
          </cell>
          <cell r="M243">
            <v>4.8404268454171007E-2</v>
          </cell>
          <cell r="N243">
            <v>-6.655525400780693E-2</v>
          </cell>
          <cell r="O243">
            <v>-1.8215268431364007E-2</v>
          </cell>
        </row>
        <row r="244">
          <cell r="B244">
            <v>41183</v>
          </cell>
          <cell r="M244">
            <v>4.9518535540758801E-2</v>
          </cell>
          <cell r="N244">
            <v>-7.6479792963247473E-2</v>
          </cell>
          <cell r="O244">
            <v>-2.4037699246779121E-2</v>
          </cell>
        </row>
        <row r="245">
          <cell r="B245">
            <v>41214</v>
          </cell>
          <cell r="M245">
            <v>5.258717128003676E-2</v>
          </cell>
          <cell r="N245">
            <v>-7.3509692057078135E-2</v>
          </cell>
          <cell r="O245">
            <v>-2.0533509664464433E-2</v>
          </cell>
        </row>
        <row r="246">
          <cell r="B246">
            <v>41244</v>
          </cell>
          <cell r="M246">
            <v>5.6003612160223648E-2</v>
          </cell>
          <cell r="N246">
            <v>-6.5871705609896525E-2</v>
          </cell>
          <cell r="O246">
            <v>-1.3912290233278779E-2</v>
          </cell>
        </row>
        <row r="247">
          <cell r="B247">
            <v>41275</v>
          </cell>
          <cell r="M247">
            <v>5.2901295445894059E-2</v>
          </cell>
          <cell r="N247">
            <v>-6.8470282209067479E-2</v>
          </cell>
          <cell r="O247">
            <v>-1.6220389518608824E-2</v>
          </cell>
        </row>
        <row r="248">
          <cell r="B248">
            <v>41306</v>
          </cell>
          <cell r="M248">
            <v>6.6566580266372188E-2</v>
          </cell>
          <cell r="N248">
            <v>-6.7797850655039404E-2</v>
          </cell>
          <cell r="O248">
            <v>-1.0009681180471075E-2</v>
          </cell>
        </row>
        <row r="249">
          <cell r="B249">
            <v>41334</v>
          </cell>
          <cell r="M249">
            <v>6.1408826442196363E-2</v>
          </cell>
          <cell r="N249">
            <v>-8.1495856484017359E-2</v>
          </cell>
          <cell r="O249">
            <v>-1.9892687117601726E-2</v>
          </cell>
        </row>
        <row r="250">
          <cell r="B250">
            <v>41365</v>
          </cell>
          <cell r="M250">
            <v>5.9065197477153442E-2</v>
          </cell>
          <cell r="N250">
            <v>-6.6065045686806823E-2</v>
          </cell>
          <cell r="O250">
            <v>-1.1542985291561947E-2</v>
          </cell>
        </row>
        <row r="251">
          <cell r="B251">
            <v>41395</v>
          </cell>
          <cell r="M251">
            <v>6.6402463709823056E-2</v>
          </cell>
          <cell r="N251">
            <v>-6.6416512236437519E-2</v>
          </cell>
          <cell r="O251">
            <v>-8.4698529175042392E-3</v>
          </cell>
        </row>
        <row r="252">
          <cell r="B252">
            <v>41426</v>
          </cell>
          <cell r="M252">
            <v>7.229897596662993E-2</v>
          </cell>
          <cell r="N252">
            <v>-6.4993856031197894E-2</v>
          </cell>
          <cell r="O252">
            <v>-4.8595786482373837E-3</v>
          </cell>
        </row>
        <row r="253">
          <cell r="B253">
            <v>41456</v>
          </cell>
          <cell r="M253">
            <v>6.3692974672120206E-2</v>
          </cell>
          <cell r="N253">
            <v>-5.7527645967540897E-2</v>
          </cell>
          <cell r="O253">
            <v>-2.9771273243949237E-3</v>
          </cell>
        </row>
        <row r="254">
          <cell r="B254">
            <v>41487</v>
          </cell>
          <cell r="M254">
            <v>6.5983185068214212E-2</v>
          </cell>
          <cell r="N254">
            <v>-4.8869683495479821E-2</v>
          </cell>
          <cell r="O254">
            <v>3.3628859630294716E-3</v>
          </cell>
        </row>
        <row r="255">
          <cell r="B255">
            <v>41518</v>
          </cell>
          <cell r="M255">
            <v>6.1208450607117326E-2</v>
          </cell>
          <cell r="N255">
            <v>-4.0919165200323016E-2</v>
          </cell>
          <cell r="O255">
            <v>5.8422528270278828E-3</v>
          </cell>
        </row>
        <row r="256">
          <cell r="B256">
            <v>41548</v>
          </cell>
          <cell r="M256">
            <v>5.5362722587055435E-2</v>
          </cell>
          <cell r="N256">
            <v>-3.0286992365994081E-2</v>
          </cell>
          <cell r="O256">
            <v>9.2332028822874612E-3</v>
          </cell>
        </row>
        <row r="257">
          <cell r="B257">
            <v>41579</v>
          </cell>
          <cell r="M257">
            <v>5.6463492377359037E-2</v>
          </cell>
          <cell r="N257">
            <v>-3.1895184406443899E-2</v>
          </cell>
          <cell r="O257">
            <v>9.2891539108765908E-3</v>
          </cell>
        </row>
        <row r="258">
          <cell r="B258">
            <v>41609</v>
          </cell>
          <cell r="M258">
            <v>4.2755853888629902E-2</v>
          </cell>
          <cell r="N258">
            <v>-3.2846076955928116E-2</v>
          </cell>
          <cell r="O258">
            <v>2.5802020568574946E-3</v>
          </cell>
        </row>
        <row r="259">
          <cell r="B259">
            <v>41640</v>
          </cell>
          <cell r="M259">
            <v>4.4585774272606349E-2</v>
          </cell>
          <cell r="N259">
            <v>-2.2903095157316811E-2</v>
          </cell>
          <cell r="O259">
            <v>8.7240530770962277E-3</v>
          </cell>
        </row>
        <row r="260">
          <cell r="B260">
            <v>41671</v>
          </cell>
          <cell r="M260">
            <v>3.5668166746555929E-2</v>
          </cell>
          <cell r="N260">
            <v>-2.0853022483984907E-2</v>
          </cell>
          <cell r="O260">
            <v>5.7520141762854582E-3</v>
          </cell>
        </row>
        <row r="261">
          <cell r="B261">
            <v>41699</v>
          </cell>
          <cell r="M261">
            <v>3.157706075059985E-2</v>
          </cell>
          <cell r="N261">
            <v>8.6455709441992656E-3</v>
          </cell>
          <cell r="O261">
            <v>1.9484637713884867E-2</v>
          </cell>
        </row>
        <row r="262">
          <cell r="B262">
            <v>41730</v>
          </cell>
          <cell r="M262">
            <v>3.3365630629087706E-2</v>
          </cell>
          <cell r="N262">
            <v>4.1276207546143695E-3</v>
          </cell>
          <cell r="O262">
            <v>1.7935033289611768E-2</v>
          </cell>
        </row>
        <row r="263">
          <cell r="B263">
            <v>41760</v>
          </cell>
          <cell r="M263">
            <v>2.769223054714498E-2</v>
          </cell>
          <cell r="N263">
            <v>1.212430829456812E-2</v>
          </cell>
          <cell r="O263">
            <v>1.9529205303905783E-2</v>
          </cell>
        </row>
        <row r="264">
          <cell r="B264">
            <v>41791</v>
          </cell>
          <cell r="M264">
            <v>1.8875088162113585E-2</v>
          </cell>
          <cell r="N264">
            <v>2.262785329303818E-2</v>
          </cell>
          <cell r="O264">
            <v>2.0832398690154186E-2</v>
          </cell>
        </row>
        <row r="265">
          <cell r="B265">
            <v>41821</v>
          </cell>
          <cell r="M265">
            <v>2.3855295917668995E-2</v>
          </cell>
          <cell r="N265">
            <v>2.6399857076161437E-2</v>
          </cell>
          <cell r="O265">
            <v>2.5187439682488266E-2</v>
          </cell>
        </row>
        <row r="266">
          <cell r="B266">
            <v>41852</v>
          </cell>
          <cell r="M266">
            <v>2.6399966185776558E-2</v>
          </cell>
          <cell r="N266">
            <v>2.3190627677591502E-2</v>
          </cell>
          <cell r="O266">
            <v>2.47243599999869E-2</v>
          </cell>
        </row>
        <row r="267">
          <cell r="B267">
            <v>41883</v>
          </cell>
          <cell r="M267">
            <v>1.7341395040074037E-2</v>
          </cell>
          <cell r="N267">
            <v>2.6760554867411912E-2</v>
          </cell>
          <cell r="O267">
            <v>2.2245138452046342E-2</v>
          </cell>
        </row>
        <row r="268">
          <cell r="B268">
            <v>41913</v>
          </cell>
          <cell r="M268">
            <v>2.4584787335063529E-2</v>
          </cell>
          <cell r="N268">
            <v>3.2869582083016713E-2</v>
          </cell>
          <cell r="O268">
            <v>2.879079873289192E-2</v>
          </cell>
        </row>
        <row r="269">
          <cell r="B269">
            <v>41944</v>
          </cell>
          <cell r="M269">
            <v>2.2498643937663765E-2</v>
          </cell>
          <cell r="N269">
            <v>3.955012205565267E-2</v>
          </cell>
          <cell r="O269">
            <v>3.1032507513975682E-2</v>
          </cell>
        </row>
        <row r="270">
          <cell r="B270">
            <v>41974</v>
          </cell>
          <cell r="M270">
            <v>3.1749804536383763E-2</v>
          </cell>
          <cell r="N270">
            <v>4.303238498758577E-2</v>
          </cell>
          <cell r="O270">
            <v>3.7393105440439722E-2</v>
          </cell>
        </row>
        <row r="271">
          <cell r="B271">
            <v>42005</v>
          </cell>
          <cell r="M271">
            <v>3.1546617688458234E-2</v>
          </cell>
          <cell r="N271">
            <v>4.2863793130643701E-2</v>
          </cell>
          <cell r="O271">
            <v>3.7227167587033927E-2</v>
          </cell>
        </row>
        <row r="272">
          <cell r="B272">
            <v>42036</v>
          </cell>
          <cell r="M272">
            <v>3.2955899687049373E-2</v>
          </cell>
          <cell r="N272">
            <v>5.1174550913391625E-2</v>
          </cell>
          <cell r="O272">
            <v>4.2100886261448034E-2</v>
          </cell>
        </row>
        <row r="273">
          <cell r="B273">
            <v>42064</v>
          </cell>
          <cell r="M273">
            <v>3.9979951312609119E-2</v>
          </cell>
          <cell r="N273">
            <v>4.8312525373646942E-2</v>
          </cell>
          <cell r="O273">
            <v>4.424080864377844E-2</v>
          </cell>
        </row>
        <row r="274">
          <cell r="B274">
            <v>42095</v>
          </cell>
          <cell r="M274">
            <v>4.9056932333914061E-2</v>
          </cell>
          <cell r="N274">
            <v>4.8442082369162032E-2</v>
          </cell>
          <cell r="O274">
            <v>4.874371079513562E-2</v>
          </cell>
        </row>
        <row r="275">
          <cell r="B275">
            <v>42125</v>
          </cell>
          <cell r="M275">
            <v>4.882236531455808E-2</v>
          </cell>
          <cell r="N275">
            <v>4.8005767141971356E-2</v>
          </cell>
          <cell r="O275">
            <v>4.8405887290023042E-2</v>
          </cell>
        </row>
        <row r="276">
          <cell r="B276">
            <v>42156</v>
          </cell>
          <cell r="M276">
            <v>4.7402388703457143E-2</v>
          </cell>
          <cell r="N276">
            <v>4.6893979951998954E-2</v>
          </cell>
          <cell r="O276">
            <v>4.7142634891809365E-2</v>
          </cell>
        </row>
        <row r="277">
          <cell r="B277">
            <v>42186</v>
          </cell>
          <cell r="M277">
            <v>5.1559215223571986E-2</v>
          </cell>
          <cell r="N277">
            <v>4.472458253694378E-2</v>
          </cell>
          <cell r="O277">
            <v>4.8062404273802484E-2</v>
          </cell>
        </row>
        <row r="278">
          <cell r="B278">
            <v>42217</v>
          </cell>
          <cell r="M278">
            <v>5.1404580875101136E-2</v>
          </cell>
          <cell r="N278">
            <v>5.2460780444949728E-2</v>
          </cell>
          <cell r="O278">
            <v>5.1943545513874367E-2</v>
          </cell>
        </row>
        <row r="279">
          <cell r="B279">
            <v>42248</v>
          </cell>
          <cell r="M279">
            <v>5.5653308505065224E-2</v>
          </cell>
          <cell r="N279">
            <v>4.9551159495620389E-2</v>
          </cell>
          <cell r="O279">
            <v>5.2522517250289669E-2</v>
          </cell>
        </row>
        <row r="280">
          <cell r="B280">
            <v>42278</v>
          </cell>
          <cell r="M280">
            <v>5.1581640287976516E-2</v>
          </cell>
          <cell r="N280">
            <v>5.0534503312094747E-2</v>
          </cell>
          <cell r="O280">
            <v>5.1045468733308841E-2</v>
          </cell>
        </row>
        <row r="281">
          <cell r="B281">
            <v>42309</v>
          </cell>
          <cell r="M281">
            <v>5.613269021734979E-2</v>
          </cell>
          <cell r="N281">
            <v>5.8829320067927959E-2</v>
          </cell>
          <cell r="O281">
            <v>5.7502721772995091E-2</v>
          </cell>
        </row>
        <row r="282">
          <cell r="B282">
            <v>42339</v>
          </cell>
          <cell r="M282">
            <v>5.5922791405447647E-2</v>
          </cell>
          <cell r="N282">
            <v>5.3130829658412537E-2</v>
          </cell>
          <cell r="O282">
            <v>5.4508762180695003E-2</v>
          </cell>
        </row>
        <row r="283">
          <cell r="B283">
            <v>42370</v>
          </cell>
          <cell r="M283">
            <v>5.9740497557541516E-2</v>
          </cell>
          <cell r="N283">
            <v>5.3513470038356381E-2</v>
          </cell>
          <cell r="O283">
            <v>5.6544792215281747E-2</v>
          </cell>
        </row>
        <row r="284">
          <cell r="B284">
            <v>42401</v>
          </cell>
          <cell r="M284">
            <v>5.5510004195519436E-2</v>
          </cell>
          <cell r="N284">
            <v>5.9672412640052741E-2</v>
          </cell>
          <cell r="O284">
            <v>5.7653409237486297E-2</v>
          </cell>
        </row>
        <row r="285">
          <cell r="B285">
            <v>42430</v>
          </cell>
          <cell r="M285">
            <v>6.2248868540187186E-2</v>
          </cell>
          <cell r="N285">
            <v>5.4185674034956888E-2</v>
          </cell>
          <cell r="O285">
            <v>5.8051889116428113E-2</v>
          </cell>
        </row>
        <row r="286">
          <cell r="B286">
            <v>42461</v>
          </cell>
          <cell r="M286">
            <v>4.8913822671348806E-2</v>
          </cell>
          <cell r="N286">
            <v>5.4570148239076355E-2</v>
          </cell>
          <cell r="O286">
            <v>5.1824773626143461E-2</v>
          </cell>
        </row>
        <row r="287">
          <cell r="B287">
            <v>42491</v>
          </cell>
          <cell r="M287">
            <v>5.7513806591690919E-2</v>
          </cell>
          <cell r="N287">
            <v>6.4922246507685299E-2</v>
          </cell>
          <cell r="O287">
            <v>6.1343824221479437E-2</v>
          </cell>
        </row>
        <row r="288">
          <cell r="B288">
            <v>42522</v>
          </cell>
          <cell r="M288">
            <v>6.2378806663155206E-2</v>
          </cell>
          <cell r="N288">
            <v>6.6425221748865226E-2</v>
          </cell>
          <cell r="O288">
            <v>6.4474089890897757E-2</v>
          </cell>
        </row>
        <row r="289">
          <cell r="B289">
            <v>42552</v>
          </cell>
          <cell r="M289">
            <v>6.3458436343291291E-2</v>
          </cell>
          <cell r="N289">
            <v>6.5768302743953733E-2</v>
          </cell>
          <cell r="O289">
            <v>6.4652167812404127E-2</v>
          </cell>
        </row>
        <row r="290">
          <cell r="B290">
            <v>42583</v>
          </cell>
          <cell r="M290">
            <v>6.0880534948124509E-2</v>
          </cell>
          <cell r="N290">
            <v>7.0409340551081945E-2</v>
          </cell>
          <cell r="O290">
            <v>6.5802979392544758E-2</v>
          </cell>
        </row>
        <row r="291">
          <cell r="B291">
            <v>42614</v>
          </cell>
          <cell r="M291">
            <v>6.1547671160323114E-2</v>
          </cell>
          <cell r="N291">
            <v>7.4130457862540133E-2</v>
          </cell>
          <cell r="O291">
            <v>6.8059292748298583E-2</v>
          </cell>
        </row>
        <row r="292">
          <cell r="B292">
            <v>42644</v>
          </cell>
          <cell r="M292">
            <v>6.6437934814747468E-2</v>
          </cell>
          <cell r="N292">
            <v>7.8117198462535731E-2</v>
          </cell>
          <cell r="O292">
            <v>7.2507577649310484E-2</v>
          </cell>
        </row>
        <row r="293">
          <cell r="B293">
            <v>42675</v>
          </cell>
          <cell r="M293">
            <v>6.0073647269189401E-2</v>
          </cell>
          <cell r="N293">
            <v>7.008728041756207E-2</v>
          </cell>
          <cell r="O293">
            <v>6.5253412907662289E-2</v>
          </cell>
        </row>
        <row r="294">
          <cell r="B294">
            <v>42705</v>
          </cell>
          <cell r="M294">
            <v>5.4763973857587578E-2</v>
          </cell>
          <cell r="N294">
            <v>7.6008423364606559E-2</v>
          </cell>
          <cell r="O294">
            <v>6.5629600723315029E-2</v>
          </cell>
        </row>
        <row r="295">
          <cell r="B295">
            <v>42736</v>
          </cell>
          <cell r="M295">
            <v>5.2389979328260505E-2</v>
          </cell>
          <cell r="N295">
            <v>8.1116374155332904E-2</v>
          </cell>
          <cell r="O295">
            <v>6.7228413446931645E-2</v>
          </cell>
        </row>
        <row r="296">
          <cell r="B296">
            <v>42767</v>
          </cell>
          <cell r="M296">
            <v>6.0045321108365135E-2</v>
          </cell>
          <cell r="N296">
            <v>6.907834738236307E-2</v>
          </cell>
          <cell r="O296">
            <v>6.4755392214918217E-2</v>
          </cell>
        </row>
        <row r="297">
          <cell r="B297">
            <v>42795</v>
          </cell>
          <cell r="M297">
            <v>5.3446982317954639E-2</v>
          </cell>
          <cell r="N297">
            <v>6.8085383672699118E-2</v>
          </cell>
          <cell r="O297">
            <v>6.1116210867439014E-2</v>
          </cell>
        </row>
        <row r="298">
          <cell r="B298">
            <v>42826</v>
          </cell>
          <cell r="M298">
            <v>6.4789896139979097E-2</v>
          </cell>
          <cell r="N298">
            <v>6.2111786596192653E-2</v>
          </cell>
          <cell r="O298">
            <v>6.3390474901465987E-2</v>
          </cell>
        </row>
        <row r="299">
          <cell r="B299">
            <v>42856</v>
          </cell>
          <cell r="M299">
            <v>5.5006276719354208E-2</v>
          </cell>
          <cell r="N299">
            <v>4.7479264840271762E-2</v>
          </cell>
          <cell r="O299">
            <v>5.1051195465444454E-2</v>
          </cell>
        </row>
        <row r="300">
          <cell r="B300">
            <v>42887</v>
          </cell>
          <cell r="M300">
            <v>5.4679113470081475E-2</v>
          </cell>
          <cell r="N300">
            <v>3.593605422554802E-2</v>
          </cell>
          <cell r="O300">
            <v>4.4857981495800781E-2</v>
          </cell>
        </row>
        <row r="301">
          <cell r="B301">
            <v>42917</v>
          </cell>
          <cell r="M301">
            <v>5.2875167272599777E-2</v>
          </cell>
          <cell r="N301">
            <v>3.4628211831267519E-2</v>
          </cell>
          <cell r="O301">
            <v>4.3324692218642324E-2</v>
          </cell>
        </row>
        <row r="302">
          <cell r="B302">
            <v>42948</v>
          </cell>
          <cell r="M302">
            <v>5.0160963312781304E-2</v>
          </cell>
          <cell r="N302">
            <v>2.1126799423776044E-2</v>
          </cell>
          <cell r="O302">
            <v>3.492637412572841E-2</v>
          </cell>
        </row>
        <row r="303">
          <cell r="B303">
            <v>42979</v>
          </cell>
          <cell r="M303">
            <v>5.4667666941801141E-2</v>
          </cell>
          <cell r="N303">
            <v>1.0027831809011012E-2</v>
          </cell>
          <cell r="O303">
            <v>3.1301676777146792E-2</v>
          </cell>
        </row>
        <row r="304">
          <cell r="B304">
            <v>43009</v>
          </cell>
          <cell r="M304">
            <v>5.0312702363452422E-2</v>
          </cell>
          <cell r="N304">
            <v>-2.1411401175803757E-3</v>
          </cell>
          <cell r="O304">
            <v>2.2654618586700037E-2</v>
          </cell>
        </row>
        <row r="305">
          <cell r="B305">
            <v>43040</v>
          </cell>
          <cell r="M305">
            <v>5.2991326515247961E-2</v>
          </cell>
          <cell r="N305">
            <v>-1.0305670446003834E-2</v>
          </cell>
          <cell r="O305">
            <v>1.9841747315692659E-2</v>
          </cell>
        </row>
        <row r="306">
          <cell r="B306">
            <v>43070</v>
          </cell>
          <cell r="M306">
            <v>5.3591283956648583E-2</v>
          </cell>
          <cell r="N306">
            <v>-1.7788122075598878E-2</v>
          </cell>
          <cell r="O306">
            <v>1.634976986028458E-2</v>
          </cell>
        </row>
        <row r="307">
          <cell r="B307">
            <v>43101</v>
          </cell>
          <cell r="M307">
            <v>6.0323148367044777E-2</v>
          </cell>
          <cell r="N307">
            <v>-2.9768668183854929E-2</v>
          </cell>
          <cell r="O307">
            <v>1.2486994347410629E-2</v>
          </cell>
        </row>
        <row r="308">
          <cell r="B308">
            <v>43132</v>
          </cell>
          <cell r="M308">
            <v>6.3025359061841701E-2</v>
          </cell>
          <cell r="N308">
            <v>-3.2023760326107542E-2</v>
          </cell>
          <cell r="O308">
            <v>1.2542500847568805E-2</v>
          </cell>
        </row>
        <row r="309">
          <cell r="B309">
            <v>43160</v>
          </cell>
          <cell r="M309">
            <v>5.747193184470456E-2</v>
          </cell>
        </row>
        <row r="310">
          <cell r="B310">
            <v>43191</v>
          </cell>
          <cell r="M310">
            <v>5.2556637019427477E-2</v>
          </cell>
        </row>
        <row r="311">
          <cell r="B311">
            <v>43221</v>
          </cell>
          <cell r="M311">
            <v>5.6655005644800527E-2</v>
          </cell>
        </row>
        <row r="312">
          <cell r="B312">
            <v>43252</v>
          </cell>
          <cell r="M312">
            <v>5.6063845614049646E-2</v>
          </cell>
        </row>
        <row r="313">
          <cell r="B313">
            <v>43282</v>
          </cell>
          <cell r="M313">
            <v>5.2801426022538678E-2</v>
          </cell>
        </row>
        <row r="314">
          <cell r="B314">
            <v>43313</v>
          </cell>
          <cell r="M314">
            <v>5.7758249064335576E-2</v>
          </cell>
        </row>
        <row r="315">
          <cell r="B315">
            <v>43344</v>
          </cell>
          <cell r="M315">
            <v>5.6644835185694742E-2</v>
          </cell>
        </row>
        <row r="316">
          <cell r="B316">
            <v>43374</v>
          </cell>
          <cell r="M316">
            <v>5.6800395670546067E-2</v>
          </cell>
        </row>
        <row r="317">
          <cell r="B317">
            <v>43405</v>
          </cell>
        </row>
        <row r="318">
          <cell r="B318">
            <v>43435</v>
          </cell>
        </row>
        <row r="319">
          <cell r="B319">
            <v>43466</v>
          </cell>
        </row>
        <row r="320">
          <cell r="B320">
            <v>43497</v>
          </cell>
        </row>
        <row r="321">
          <cell r="B321">
            <v>43525</v>
          </cell>
        </row>
        <row r="322">
          <cell r="B322">
            <v>43556</v>
          </cell>
        </row>
        <row r="323">
          <cell r="B323">
            <v>43586</v>
          </cell>
        </row>
        <row r="324">
          <cell r="B324">
            <v>43617</v>
          </cell>
        </row>
        <row r="325">
          <cell r="B325">
            <v>43647</v>
          </cell>
        </row>
        <row r="326">
          <cell r="B326">
            <v>43678</v>
          </cell>
        </row>
        <row r="327">
          <cell r="B327">
            <v>43709</v>
          </cell>
        </row>
        <row r="328">
          <cell r="B328">
            <v>43739</v>
          </cell>
        </row>
        <row r="329">
          <cell r="B329">
            <v>43770</v>
          </cell>
        </row>
        <row r="330">
          <cell r="B330">
            <v>43800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7284E-37DD-4915-A33F-53DC3C6B707C}">
  <sheetPr>
    <tabColor rgb="FF00B6A3"/>
    <pageSetUpPr fitToPage="1"/>
  </sheetPr>
  <dimension ref="A1:AA18"/>
  <sheetViews>
    <sheetView showGridLines="0" tabSelected="1" topLeftCell="A7" zoomScale="85" zoomScaleNormal="85" workbookViewId="0">
      <selection activeCell="A4" sqref="A4:M4"/>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4" customWidth="1"/>
    <col min="9" max="9" width="20.7109375" style="4" customWidth="1"/>
    <col min="10" max="10" width="5.7109375" style="4" customWidth="1"/>
    <col min="11" max="11" width="18.7109375" style="4" customWidth="1"/>
    <col min="12" max="13" width="12.7109375" style="4" customWidth="1"/>
    <col min="14" max="16384" width="9.140625" style="1"/>
  </cols>
  <sheetData>
    <row r="1" spans="1:27" ht="229.5" customHeight="1" x14ac:dyDescent="0.2"/>
    <row r="2" spans="1:27" ht="35.1" customHeight="1" thickBot="1" x14ac:dyDescent="0.35">
      <c r="A2" s="63" t="str">
        <f>' Business update (data)'!A2:C2</f>
        <v>Release date : 26 November 2018</v>
      </c>
      <c r="B2" s="64"/>
      <c r="C2" s="42"/>
      <c r="D2" s="65"/>
      <c r="E2" s="69"/>
      <c r="F2" s="69"/>
      <c r="G2" s="69"/>
      <c r="H2" s="130"/>
      <c r="I2" s="130"/>
      <c r="J2" s="130"/>
      <c r="K2" s="61"/>
    </row>
    <row r="3" spans="1:27" s="3" customFormat="1" ht="12" customHeight="1" x14ac:dyDescent="0.25">
      <c r="A3" s="2"/>
      <c r="B3" s="23"/>
      <c r="C3" s="24"/>
      <c r="D3" s="24"/>
      <c r="E3" s="24"/>
      <c r="F3" s="24"/>
      <c r="G3" s="24"/>
      <c r="H3" s="24"/>
      <c r="I3" s="24"/>
      <c r="J3" s="24"/>
      <c r="K3" s="24"/>
      <c r="L3" s="24"/>
      <c r="M3" s="57"/>
    </row>
    <row r="4" spans="1:27" s="3" customFormat="1" ht="81.75" customHeight="1" x14ac:dyDescent="0.25">
      <c r="A4" s="136" t="str">
        <f>"UK Finance: Business Finance Update for "&amp;TEXT(' Business update (data)'!$P$3,"mmmm yyyy")</f>
        <v>UK Finance: Business Finance Update for October 2018</v>
      </c>
      <c r="B4" s="136"/>
      <c r="C4" s="136"/>
      <c r="D4" s="136"/>
      <c r="E4" s="136"/>
      <c r="F4" s="136"/>
      <c r="G4" s="136"/>
      <c r="H4" s="136"/>
      <c r="I4" s="136"/>
      <c r="J4" s="136"/>
      <c r="K4" s="136"/>
      <c r="L4" s="136"/>
      <c r="M4" s="136"/>
    </row>
    <row r="5" spans="1:27" s="3" customFormat="1" ht="45" customHeight="1" x14ac:dyDescent="0.35">
      <c r="A5" s="124" t="s">
        <v>7</v>
      </c>
      <c r="B5" s="125"/>
      <c r="C5" s="125"/>
      <c r="D5" s="125"/>
      <c r="E5" s="125"/>
      <c r="F5" s="125"/>
      <c r="G5" s="125"/>
      <c r="H5" s="125"/>
      <c r="I5" s="125"/>
      <c r="J5" s="125"/>
      <c r="K5" s="98"/>
      <c r="L5" s="98"/>
      <c r="M5" s="58"/>
    </row>
    <row r="6" spans="1:27" s="3" customFormat="1" ht="126.75" customHeight="1" x14ac:dyDescent="0.25">
      <c r="A6" s="99" t="s">
        <v>0</v>
      </c>
      <c r="B6" s="131" t="s">
        <v>51</v>
      </c>
      <c r="C6" s="127"/>
      <c r="D6" s="127"/>
      <c r="E6" s="127"/>
      <c r="F6" s="127"/>
      <c r="G6" s="127"/>
      <c r="H6" s="127"/>
      <c r="I6" s="127"/>
      <c r="J6" s="127"/>
      <c r="K6" s="127"/>
      <c r="L6" s="127"/>
      <c r="M6" s="58"/>
    </row>
    <row r="7" spans="1:27" s="3" customFormat="1" ht="54" customHeight="1" x14ac:dyDescent="0.25">
      <c r="A7" s="99" t="s">
        <v>0</v>
      </c>
      <c r="B7" s="131" t="s">
        <v>49</v>
      </c>
      <c r="C7" s="127"/>
      <c r="D7" s="127"/>
      <c r="E7" s="127"/>
      <c r="F7" s="127"/>
      <c r="G7" s="127"/>
      <c r="H7" s="127"/>
      <c r="I7" s="127"/>
      <c r="J7" s="127"/>
      <c r="K7" s="127"/>
      <c r="L7" s="127"/>
      <c r="M7" s="70"/>
      <c r="Q7" s="116"/>
      <c r="R7" s="117"/>
      <c r="S7" s="117"/>
      <c r="T7" s="117"/>
      <c r="U7" s="117"/>
      <c r="V7" s="117"/>
      <c r="W7" s="117"/>
      <c r="X7" s="117"/>
      <c r="Y7" s="117"/>
      <c r="Z7" s="117"/>
      <c r="AA7" s="117"/>
    </row>
    <row r="8" spans="1:27" s="3" customFormat="1" ht="24.75" customHeight="1" x14ac:dyDescent="0.25">
      <c r="A8" s="99"/>
      <c r="B8" s="131"/>
      <c r="C8" s="127"/>
      <c r="D8" s="127"/>
      <c r="E8" s="127"/>
      <c r="F8" s="127"/>
      <c r="G8" s="127"/>
      <c r="H8" s="127"/>
      <c r="I8" s="127"/>
      <c r="J8" s="127"/>
      <c r="K8" s="127"/>
      <c r="L8" s="127"/>
      <c r="M8" s="70"/>
    </row>
    <row r="9" spans="1:27" s="3" customFormat="1" ht="12" customHeight="1" x14ac:dyDescent="0.25">
      <c r="A9" s="100"/>
      <c r="B9" s="101"/>
      <c r="C9" s="98"/>
      <c r="D9" s="98"/>
      <c r="E9" s="98"/>
      <c r="F9" s="98"/>
      <c r="G9" s="98"/>
      <c r="H9" s="98"/>
      <c r="I9" s="98"/>
      <c r="J9" s="98"/>
      <c r="K9" s="98"/>
      <c r="L9" s="98"/>
      <c r="M9" s="58"/>
    </row>
    <row r="10" spans="1:27" s="10" customFormat="1" ht="50.1" customHeight="1" x14ac:dyDescent="0.35">
      <c r="A10" s="134" t="s">
        <v>44</v>
      </c>
      <c r="B10" s="135"/>
      <c r="C10" s="135"/>
      <c r="D10" s="135"/>
      <c r="E10" s="135"/>
      <c r="F10" s="135"/>
      <c r="G10" s="135"/>
      <c r="H10" s="135"/>
      <c r="I10" s="135"/>
      <c r="J10" s="135"/>
      <c r="K10" s="125"/>
      <c r="L10" s="125"/>
      <c r="M10" s="27"/>
    </row>
    <row r="11" spans="1:27" s="68" customFormat="1" ht="180" customHeight="1" x14ac:dyDescent="0.25">
      <c r="A11" s="102"/>
      <c r="B11" s="126" t="s">
        <v>52</v>
      </c>
      <c r="C11" s="127"/>
      <c r="D11" s="127"/>
      <c r="E11" s="127"/>
      <c r="F11" s="127"/>
      <c r="G11" s="127"/>
      <c r="H11" s="127"/>
      <c r="I11" s="127"/>
      <c r="J11" s="127"/>
      <c r="K11" s="127"/>
      <c r="L11" s="127"/>
      <c r="M11" s="50"/>
      <c r="O11" s="33"/>
    </row>
    <row r="12" spans="1:27" ht="53.25" customHeight="1" thickBot="1" x14ac:dyDescent="0.25">
      <c r="A12" s="20"/>
      <c r="B12" s="20"/>
      <c r="C12" s="20"/>
      <c r="D12" s="20"/>
      <c r="E12" s="20"/>
      <c r="F12" s="21"/>
      <c r="G12" s="21"/>
      <c r="H12" s="21"/>
      <c r="I12" s="21"/>
      <c r="J12" s="20"/>
      <c r="K12" s="20"/>
      <c r="L12" s="22"/>
      <c r="M12" s="21"/>
    </row>
    <row r="13" spans="1:27" s="68" customFormat="1" ht="42.95" customHeight="1" x14ac:dyDescent="0.25">
      <c r="A13" s="128" t="s">
        <v>10</v>
      </c>
      <c r="B13" s="129"/>
      <c r="C13" s="129"/>
      <c r="D13" s="129"/>
      <c r="E13" s="129"/>
      <c r="F13" s="129"/>
      <c r="G13" s="129"/>
      <c r="H13" s="129"/>
      <c r="I13" s="129"/>
      <c r="J13" s="129"/>
      <c r="K13" s="67"/>
      <c r="L13" s="74"/>
      <c r="M13" s="75"/>
    </row>
    <row r="14" spans="1:27" s="78" customFormat="1" ht="27.75" customHeight="1" x14ac:dyDescent="0.25">
      <c r="A14" s="76">
        <v>1</v>
      </c>
      <c r="B14" s="118" t="s">
        <v>12</v>
      </c>
      <c r="C14" s="132"/>
      <c r="D14" s="132"/>
      <c r="E14" s="132"/>
      <c r="F14" s="132"/>
      <c r="G14" s="132"/>
      <c r="H14" s="132"/>
      <c r="I14" s="132"/>
      <c r="J14" s="132"/>
      <c r="K14" s="133"/>
      <c r="L14" s="133"/>
      <c r="M14" s="77"/>
    </row>
    <row r="15" spans="1:27" ht="71.25" customHeight="1" x14ac:dyDescent="0.25">
      <c r="A15" s="72">
        <f>A14+1</f>
        <v>2</v>
      </c>
      <c r="B15" s="118" t="s">
        <v>48</v>
      </c>
      <c r="C15" s="120"/>
      <c r="D15" s="120"/>
      <c r="E15" s="120"/>
      <c r="F15" s="120"/>
      <c r="G15" s="120"/>
      <c r="H15" s="120"/>
      <c r="I15" s="120"/>
      <c r="J15" s="120"/>
      <c r="K15" s="120"/>
      <c r="L15" s="120"/>
      <c r="M15" s="73"/>
    </row>
    <row r="16" spans="1:27" ht="37.5" customHeight="1" x14ac:dyDescent="0.2">
      <c r="A16" s="72">
        <f>A15+1</f>
        <v>3</v>
      </c>
      <c r="B16" s="118" t="s">
        <v>43</v>
      </c>
      <c r="C16" s="119"/>
      <c r="D16" s="119"/>
      <c r="E16" s="119"/>
      <c r="F16" s="119"/>
      <c r="G16" s="119"/>
      <c r="H16" s="119"/>
      <c r="I16" s="119"/>
      <c r="J16" s="120"/>
      <c r="K16" s="120"/>
      <c r="L16" s="120"/>
      <c r="M16" s="66"/>
    </row>
    <row r="17" spans="1:13" ht="15" customHeight="1" x14ac:dyDescent="0.2">
      <c r="A17" s="10"/>
      <c r="B17" s="10"/>
      <c r="C17" s="10"/>
      <c r="D17" s="10"/>
      <c r="E17" s="10"/>
      <c r="F17" s="66"/>
      <c r="G17" s="66"/>
      <c r="H17" s="66"/>
      <c r="I17" s="66"/>
      <c r="J17" s="10"/>
      <c r="K17" s="10"/>
      <c r="L17" s="71"/>
      <c r="M17" s="66"/>
    </row>
    <row r="18" spans="1:13" ht="27" customHeight="1" x14ac:dyDescent="0.25">
      <c r="A18" s="18"/>
      <c r="B18" s="18"/>
      <c r="C18" s="10"/>
      <c r="D18" s="10"/>
      <c r="E18" s="10"/>
      <c r="F18" s="10"/>
      <c r="G18" s="10"/>
      <c r="H18" s="66"/>
      <c r="J18" s="19" t="s">
        <v>2</v>
      </c>
      <c r="K18" s="121">
        <f>' Business update (data)'!O22</f>
        <v>43462</v>
      </c>
      <c r="L18" s="122"/>
      <c r="M18" s="123"/>
    </row>
  </sheetData>
  <mergeCells count="14">
    <mergeCell ref="H2:J2"/>
    <mergeCell ref="B7:L7"/>
    <mergeCell ref="B6:L6"/>
    <mergeCell ref="B8:L8"/>
    <mergeCell ref="B14:L14"/>
    <mergeCell ref="A10:L10"/>
    <mergeCell ref="A4:M4"/>
    <mergeCell ref="Q7:AA7"/>
    <mergeCell ref="B16:L16"/>
    <mergeCell ref="B15:L15"/>
    <mergeCell ref="K18:M18"/>
    <mergeCell ref="A5:J5"/>
    <mergeCell ref="B11:L11"/>
    <mergeCell ref="A13:J13"/>
  </mergeCells>
  <pageMargins left="0.39370078740157483" right="0.39370078740157483" top="0.39370078740157483" bottom="0" header="0.31496062992125984" footer="0.11811023622047245"/>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3E2C-6EDF-4EB5-9B13-A07DE600C495}">
  <sheetPr>
    <tabColor rgb="FF00B6A3"/>
    <pageSetUpPr fitToPage="1"/>
  </sheetPr>
  <dimension ref="A1:M37"/>
  <sheetViews>
    <sheetView showGridLines="0" topLeftCell="A16" zoomScale="87" zoomScaleNormal="87" workbookViewId="0">
      <selection activeCell="H24" sqref="H24"/>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4" customWidth="1"/>
    <col min="9" max="9" width="20.7109375" style="4" customWidth="1"/>
    <col min="10" max="10" width="5.7109375" style="4" customWidth="1"/>
    <col min="11" max="11" width="18.7109375" style="4" customWidth="1"/>
    <col min="12" max="13" width="12.7109375" style="4" customWidth="1"/>
    <col min="14" max="16384" width="9.140625" style="1"/>
  </cols>
  <sheetData>
    <row r="1" spans="1:13" ht="229.5" customHeight="1" x14ac:dyDescent="0.2"/>
    <row r="2" spans="1:13" ht="35.1" customHeight="1" thickBot="1" x14ac:dyDescent="0.35">
      <c r="A2" s="63" t="str">
        <f>' Business update (data)'!A2:C2</f>
        <v>Release date : 26 November 2018</v>
      </c>
      <c r="B2" s="64"/>
      <c r="C2" s="42"/>
      <c r="D2" s="65"/>
      <c r="E2" s="69"/>
      <c r="F2" s="69"/>
      <c r="G2" s="69"/>
      <c r="H2" s="130"/>
      <c r="I2" s="130"/>
      <c r="J2" s="130"/>
      <c r="K2" s="61"/>
      <c r="L2" s="21"/>
      <c r="M2" s="21"/>
    </row>
    <row r="3" spans="1:13" ht="50.1" customHeight="1" x14ac:dyDescent="0.4">
      <c r="A3" s="153" t="s">
        <v>1</v>
      </c>
      <c r="B3" s="154"/>
      <c r="C3" s="154"/>
      <c r="D3" s="154"/>
      <c r="E3" s="32"/>
      <c r="F3" s="45"/>
      <c r="G3" s="43"/>
      <c r="H3" s="44"/>
      <c r="I3" s="43"/>
      <c r="J3" s="17"/>
      <c r="K3" s="32"/>
      <c r="L3" s="27" t="str">
        <f>"    Latest "
&amp;TEXT(' Business update (data)'!P3,"(mmmm yyyy)")</f>
        <v xml:space="preserve">    Latest (October 2018)</v>
      </c>
      <c r="M3" s="15" t="s">
        <v>14</v>
      </c>
    </row>
    <row r="4" spans="1:13" ht="72" customHeight="1" x14ac:dyDescent="0.2">
      <c r="A4" s="141" t="s">
        <v>8</v>
      </c>
      <c r="B4" s="142"/>
      <c r="C4" s="143" t="s">
        <v>40</v>
      </c>
      <c r="D4" s="143"/>
      <c r="E4" s="34"/>
      <c r="F4" s="147"/>
      <c r="G4" s="148"/>
      <c r="H4" s="148"/>
      <c r="I4" s="148"/>
      <c r="J4" s="150"/>
      <c r="K4" s="144" t="s">
        <v>6</v>
      </c>
      <c r="L4" s="138">
        <f>' Business update (data)'!P4/1000</f>
        <v>262.95496500000002</v>
      </c>
      <c r="M4" s="150">
        <f>' Business update (data)'!P6</f>
        <v>-1.8676370860690517E-2</v>
      </c>
    </row>
    <row r="5" spans="1:13" ht="72" customHeight="1" x14ac:dyDescent="0.2">
      <c r="A5" s="142"/>
      <c r="B5" s="142"/>
      <c r="C5" s="143"/>
      <c r="D5" s="143"/>
      <c r="E5" s="41"/>
      <c r="F5" s="122"/>
      <c r="G5" s="122"/>
      <c r="H5" s="122"/>
      <c r="I5" s="122"/>
      <c r="J5" s="150"/>
      <c r="K5" s="145"/>
      <c r="L5" s="140"/>
      <c r="M5" s="152"/>
    </row>
    <row r="6" spans="1:13" ht="15" customHeight="1" x14ac:dyDescent="0.25">
      <c r="A6" s="53"/>
      <c r="B6" s="53"/>
      <c r="C6" s="30"/>
      <c r="D6" s="30"/>
      <c r="E6" s="36"/>
      <c r="F6" s="31"/>
      <c r="G6" s="31"/>
      <c r="H6" s="31"/>
      <c r="I6" s="31"/>
      <c r="J6" s="40"/>
      <c r="K6" s="39"/>
      <c r="L6" s="37"/>
      <c r="M6" s="38"/>
    </row>
    <row r="7" spans="1:13" ht="50.1" customHeight="1" x14ac:dyDescent="0.4">
      <c r="A7" s="155"/>
      <c r="B7" s="123"/>
      <c r="C7" s="154"/>
      <c r="D7" s="154"/>
      <c r="E7" s="32"/>
      <c r="F7" s="45"/>
      <c r="G7" s="43"/>
      <c r="H7" s="44"/>
      <c r="I7" s="43"/>
      <c r="J7" s="16"/>
      <c r="K7" s="32"/>
      <c r="L7" s="15" t="str">
        <f>L3</f>
        <v xml:space="preserve">    Latest (October 2018)</v>
      </c>
      <c r="M7" s="15" t="s">
        <v>14</v>
      </c>
    </row>
    <row r="8" spans="1:13" ht="72" customHeight="1" x14ac:dyDescent="0.2">
      <c r="A8" s="141" t="s">
        <v>9</v>
      </c>
      <c r="B8" s="142"/>
      <c r="C8" s="143" t="s">
        <v>41</v>
      </c>
      <c r="D8" s="143"/>
      <c r="E8" s="51"/>
      <c r="F8" s="147"/>
      <c r="G8" s="122"/>
      <c r="H8" s="122"/>
      <c r="I8" s="122"/>
      <c r="J8" s="150"/>
      <c r="K8" s="144" t="s">
        <v>6</v>
      </c>
      <c r="L8" s="138">
        <f>' Business update (data)'!P10/1000</f>
        <v>379.052773</v>
      </c>
      <c r="M8" s="150">
        <f>' Business update (data)'!P12</f>
        <v>3.4062813821821081E-2</v>
      </c>
    </row>
    <row r="9" spans="1:13" ht="72" customHeight="1" x14ac:dyDescent="0.2">
      <c r="A9" s="142"/>
      <c r="B9" s="142"/>
      <c r="C9" s="143"/>
      <c r="D9" s="143"/>
      <c r="E9" s="35"/>
      <c r="F9" s="148"/>
      <c r="G9" s="148"/>
      <c r="H9" s="148"/>
      <c r="I9" s="148"/>
      <c r="J9" s="150"/>
      <c r="K9" s="146"/>
      <c r="L9" s="139"/>
      <c r="M9" s="151"/>
    </row>
    <row r="10" spans="1:13" ht="15" customHeight="1" x14ac:dyDescent="0.2">
      <c r="A10" s="10"/>
      <c r="B10" s="10"/>
      <c r="C10" s="10"/>
      <c r="D10" s="10"/>
      <c r="E10" s="10"/>
      <c r="F10" s="79"/>
      <c r="G10" s="79"/>
      <c r="H10" s="79"/>
      <c r="I10" s="79"/>
      <c r="J10" s="10"/>
      <c r="K10" s="10"/>
      <c r="L10" s="71"/>
      <c r="M10" s="79"/>
    </row>
    <row r="11" spans="1:13" ht="15" customHeight="1" x14ac:dyDescent="0.2">
      <c r="A11" s="82"/>
      <c r="B11" s="82"/>
      <c r="C11" s="82"/>
      <c r="D11" s="82"/>
      <c r="E11" s="82"/>
      <c r="F11" s="52"/>
      <c r="G11" s="52"/>
      <c r="H11" s="52"/>
      <c r="I11" s="52"/>
      <c r="J11" s="82"/>
      <c r="K11" s="82"/>
      <c r="L11" s="83"/>
      <c r="M11" s="52"/>
    </row>
    <row r="12" spans="1:13" ht="72" customHeight="1" x14ac:dyDescent="0.2">
      <c r="A12" s="10"/>
      <c r="B12" s="10"/>
      <c r="C12" s="149"/>
      <c r="D12" s="149"/>
      <c r="E12" s="10"/>
      <c r="F12" s="79"/>
      <c r="G12" s="79"/>
      <c r="H12" s="79"/>
      <c r="I12" s="79"/>
      <c r="J12" s="10"/>
      <c r="K12" s="84"/>
      <c r="L12" s="84"/>
      <c r="M12" s="79"/>
    </row>
    <row r="13" spans="1:13" ht="72" customHeight="1" x14ac:dyDescent="0.25">
      <c r="A13" s="88" t="s">
        <v>17</v>
      </c>
      <c r="B13" s="10"/>
      <c r="C13" s="149"/>
      <c r="D13" s="149"/>
      <c r="E13" s="10"/>
      <c r="F13" s="79"/>
      <c r="G13" s="79"/>
      <c r="H13" s="79"/>
      <c r="I13" s="79"/>
      <c r="J13" s="10"/>
      <c r="K13" s="85"/>
      <c r="L13" s="86" t="s">
        <v>15</v>
      </c>
      <c r="M13" s="79"/>
    </row>
    <row r="14" spans="1:13" ht="72" customHeight="1" x14ac:dyDescent="0.25">
      <c r="A14" s="10"/>
      <c r="B14" s="10"/>
      <c r="C14" s="80"/>
      <c r="D14" s="80"/>
      <c r="E14" s="10"/>
      <c r="F14" s="81"/>
      <c r="G14" s="81"/>
      <c r="H14" s="81"/>
      <c r="I14" s="81"/>
      <c r="J14" s="10"/>
      <c r="K14" s="85"/>
      <c r="L14" s="87" t="s">
        <v>16</v>
      </c>
      <c r="M14" s="81"/>
    </row>
    <row r="15" spans="1:13" ht="72" customHeight="1" x14ac:dyDescent="0.2">
      <c r="A15" s="10"/>
      <c r="B15" s="10"/>
      <c r="C15" s="10"/>
      <c r="D15" s="10"/>
      <c r="E15" s="10"/>
      <c r="F15" s="79"/>
      <c r="G15" s="79"/>
      <c r="H15" s="79"/>
      <c r="I15" s="79"/>
      <c r="J15" s="10"/>
      <c r="K15" s="10"/>
      <c r="L15" s="71"/>
      <c r="M15" s="79"/>
    </row>
    <row r="16" spans="1:13" ht="15" customHeight="1" x14ac:dyDescent="0.2">
      <c r="A16" s="82"/>
      <c r="B16" s="82"/>
      <c r="C16" s="82"/>
      <c r="D16" s="82"/>
      <c r="E16" s="82"/>
      <c r="F16" s="52"/>
      <c r="G16" s="52"/>
      <c r="H16" s="52"/>
      <c r="I16" s="52"/>
      <c r="J16" s="82"/>
      <c r="K16" s="82"/>
      <c r="L16" s="83"/>
      <c r="M16" s="52"/>
    </row>
    <row r="17" spans="1:13" ht="20.100000000000001" customHeight="1" x14ac:dyDescent="0.25">
      <c r="A17" s="10"/>
      <c r="B17" s="115" t="s">
        <v>45</v>
      </c>
      <c r="C17" s="10"/>
      <c r="D17" s="10"/>
      <c r="E17" s="10"/>
      <c r="F17" s="19" t="s">
        <v>46</v>
      </c>
      <c r="G17" s="19"/>
      <c r="H17" s="19" t="s">
        <v>31</v>
      </c>
      <c r="K17" s="19" t="s">
        <v>15</v>
      </c>
      <c r="L17" s="19"/>
      <c r="M17" s="19" t="s">
        <v>31</v>
      </c>
    </row>
    <row r="18" spans="1:13" ht="18" customHeight="1" x14ac:dyDescent="0.2">
      <c r="A18" s="10"/>
      <c r="B18" s="10"/>
      <c r="C18" s="10"/>
      <c r="D18" s="10"/>
      <c r="E18" s="10"/>
      <c r="F18" s="81"/>
      <c r="G18" s="81"/>
      <c r="H18" s="81"/>
      <c r="K18" s="10"/>
      <c r="L18" s="71"/>
      <c r="M18" s="71"/>
    </row>
    <row r="19" spans="1:13" ht="18" customHeight="1" x14ac:dyDescent="0.25">
      <c r="A19" s="10"/>
      <c r="B19" s="103" t="s">
        <v>18</v>
      </c>
      <c r="C19" s="104"/>
      <c r="D19" s="104"/>
      <c r="E19" s="104"/>
      <c r="F19" s="105">
        <v>15.149404000000001</v>
      </c>
      <c r="G19" s="105"/>
      <c r="H19" s="106">
        <v>2.0225641036692332E-2</v>
      </c>
      <c r="I19" s="107"/>
      <c r="J19" s="107"/>
      <c r="K19" s="105">
        <v>6.3587249999999997</v>
      </c>
      <c r="L19" s="106"/>
      <c r="M19" s="106">
        <v>4.4829202719269601E-2</v>
      </c>
    </row>
    <row r="20" spans="1:13" ht="18" customHeight="1" x14ac:dyDescent="0.25">
      <c r="A20" s="10"/>
      <c r="B20" s="103" t="s">
        <v>19</v>
      </c>
      <c r="C20" s="104"/>
      <c r="D20" s="104"/>
      <c r="E20" s="104"/>
      <c r="F20" s="105">
        <v>0.217943</v>
      </c>
      <c r="G20" s="105"/>
      <c r="H20" s="106">
        <v>4.7198731501057134E-2</v>
      </c>
      <c r="I20" s="107"/>
      <c r="J20" s="108"/>
      <c r="K20" s="105">
        <v>0.24127100000000001</v>
      </c>
      <c r="L20" s="106"/>
      <c r="M20" s="106">
        <v>-0.10337510405517902</v>
      </c>
    </row>
    <row r="21" spans="1:13" ht="18" customHeight="1" x14ac:dyDescent="0.25">
      <c r="A21" s="10"/>
      <c r="B21" s="103" t="s">
        <v>20</v>
      </c>
      <c r="C21" s="104"/>
      <c r="D21" s="104"/>
      <c r="E21" s="104"/>
      <c r="F21" s="105">
        <v>1.1618949999999999</v>
      </c>
      <c r="G21" s="105"/>
      <c r="H21" s="106">
        <v>0.18828320513646557</v>
      </c>
      <c r="I21" s="107"/>
      <c r="J21" s="108"/>
      <c r="K21" s="105">
        <v>1.6112390000000001</v>
      </c>
      <c r="L21" s="106"/>
      <c r="M21" s="106">
        <v>-0.19801788986053748</v>
      </c>
    </row>
    <row r="22" spans="1:13" ht="18" customHeight="1" x14ac:dyDescent="0.25">
      <c r="A22" s="10"/>
      <c r="B22" s="103" t="s">
        <v>21</v>
      </c>
      <c r="C22" s="104"/>
      <c r="D22" s="104"/>
      <c r="E22" s="104"/>
      <c r="F22" s="105">
        <v>18.212298000000001</v>
      </c>
      <c r="G22" s="105"/>
      <c r="H22" s="106">
        <v>6.9200489846216184E-2</v>
      </c>
      <c r="I22" s="107"/>
      <c r="J22" s="108"/>
      <c r="K22" s="105">
        <v>29.460432999999998</v>
      </c>
      <c r="L22" s="106"/>
      <c r="M22" s="106">
        <v>1.2482982476706539E-2</v>
      </c>
    </row>
    <row r="23" spans="1:13" ht="18" customHeight="1" x14ac:dyDescent="0.25">
      <c r="A23" s="10"/>
      <c r="B23" s="103" t="s">
        <v>22</v>
      </c>
      <c r="C23" s="104"/>
      <c r="D23" s="104"/>
      <c r="E23" s="104"/>
      <c r="F23" s="105">
        <v>6.7555399999999999</v>
      </c>
      <c r="G23" s="105"/>
      <c r="H23" s="106">
        <v>6.651153098082796E-2</v>
      </c>
      <c r="I23" s="107"/>
      <c r="J23" s="108"/>
      <c r="K23" s="105">
        <v>8.0185829999999996</v>
      </c>
      <c r="L23" s="106"/>
      <c r="M23" s="106">
        <v>0.21319000838640978</v>
      </c>
    </row>
    <row r="24" spans="1:13" ht="18" customHeight="1" x14ac:dyDescent="0.25">
      <c r="A24" s="10"/>
      <c r="B24" s="103" t="s">
        <v>23</v>
      </c>
      <c r="C24" s="104"/>
      <c r="D24" s="104"/>
      <c r="E24" s="104"/>
      <c r="F24" s="105">
        <v>19.914655</v>
      </c>
      <c r="G24" s="105"/>
      <c r="H24" s="106">
        <v>-3.7020412588134377E-2</v>
      </c>
      <c r="I24" s="107"/>
      <c r="J24" s="108"/>
      <c r="K24" s="105">
        <v>37.132173000000002</v>
      </c>
      <c r="L24" s="106"/>
      <c r="M24" s="106">
        <v>3.3035016140610107E-2</v>
      </c>
    </row>
    <row r="25" spans="1:13" ht="18" customHeight="1" x14ac:dyDescent="0.25">
      <c r="A25" s="10"/>
      <c r="B25" s="103" t="s">
        <v>24</v>
      </c>
      <c r="C25" s="104"/>
      <c r="D25" s="104"/>
      <c r="E25" s="104"/>
      <c r="F25" s="105">
        <v>27.460650000000001</v>
      </c>
      <c r="G25" s="105"/>
      <c r="H25" s="106">
        <v>-1.7035277941340854E-2</v>
      </c>
      <c r="I25" s="107"/>
      <c r="J25" s="108"/>
      <c r="K25" s="105">
        <v>33.915579999999999</v>
      </c>
      <c r="L25" s="106"/>
      <c r="M25" s="106">
        <v>2.9536116535363366E-2</v>
      </c>
    </row>
    <row r="26" spans="1:13" ht="18" customHeight="1" x14ac:dyDescent="0.25">
      <c r="A26" s="10"/>
      <c r="B26" s="103" t="s">
        <v>25</v>
      </c>
      <c r="C26" s="104"/>
      <c r="D26" s="104"/>
      <c r="E26" s="104"/>
      <c r="F26" s="105">
        <v>18.689844999999998</v>
      </c>
      <c r="G26" s="105"/>
      <c r="H26" s="106">
        <v>1.3474527932586744E-2</v>
      </c>
      <c r="I26" s="107"/>
      <c r="J26" s="108"/>
      <c r="K26" s="105">
        <v>8.8991229999999995</v>
      </c>
      <c r="L26" s="106"/>
      <c r="M26" s="106">
        <v>-2.4909918301565526E-3</v>
      </c>
    </row>
    <row r="27" spans="1:13" ht="18" customHeight="1" x14ac:dyDescent="0.25">
      <c r="A27" s="10"/>
      <c r="B27" s="103" t="s">
        <v>26</v>
      </c>
      <c r="C27" s="104"/>
      <c r="D27" s="104"/>
      <c r="E27" s="104"/>
      <c r="F27" s="105">
        <v>11.011912000000001</v>
      </c>
      <c r="G27" s="105"/>
      <c r="H27" s="106">
        <v>-2.297703868973866E-2</v>
      </c>
      <c r="I27" s="107"/>
      <c r="J27" s="108"/>
      <c r="K27" s="105">
        <v>33.350454999999997</v>
      </c>
      <c r="L27" s="106"/>
      <c r="M27" s="106">
        <v>0.11870907899363714</v>
      </c>
    </row>
    <row r="28" spans="1:13" ht="18" customHeight="1" x14ac:dyDescent="0.25">
      <c r="A28" s="10"/>
      <c r="B28" s="103" t="s">
        <v>27</v>
      </c>
      <c r="C28" s="104"/>
      <c r="D28" s="104"/>
      <c r="E28" s="104"/>
      <c r="F28" s="105">
        <v>109.46365</v>
      </c>
      <c r="G28" s="105"/>
      <c r="H28" s="106">
        <v>-3.3322495002052754E-2</v>
      </c>
      <c r="I28" s="107"/>
      <c r="J28" s="108"/>
      <c r="K28" s="105">
        <v>141.38681</v>
      </c>
      <c r="L28" s="106"/>
      <c r="M28" s="106">
        <v>6.3921209931831813E-2</v>
      </c>
    </row>
    <row r="29" spans="1:13" ht="18" customHeight="1" x14ac:dyDescent="0.25">
      <c r="A29" s="10"/>
      <c r="B29" s="103" t="s">
        <v>28</v>
      </c>
      <c r="C29" s="104"/>
      <c r="D29" s="104"/>
      <c r="E29" s="104"/>
      <c r="F29" s="105">
        <v>7.0536430000000001</v>
      </c>
      <c r="G29" s="105"/>
      <c r="H29" s="106">
        <v>-3.4707141133807129E-2</v>
      </c>
      <c r="I29" s="107"/>
      <c r="J29" s="108"/>
      <c r="K29" s="105">
        <v>14.884416</v>
      </c>
      <c r="L29" s="106"/>
      <c r="M29" s="106">
        <v>-0.26070174351100628</v>
      </c>
    </row>
    <row r="30" spans="1:13" ht="18" customHeight="1" x14ac:dyDescent="0.25">
      <c r="A30" s="10"/>
      <c r="B30" s="103" t="s">
        <v>29</v>
      </c>
      <c r="C30" s="104"/>
      <c r="D30" s="104"/>
      <c r="E30" s="104"/>
      <c r="F30" s="105">
        <v>7.5915920000000003</v>
      </c>
      <c r="G30" s="105"/>
      <c r="H30" s="106">
        <v>-5.6107432484182262E-2</v>
      </c>
      <c r="I30" s="107"/>
      <c r="J30" s="108"/>
      <c r="K30" s="105">
        <v>19.082798</v>
      </c>
      <c r="L30" s="106"/>
      <c r="M30" s="106">
        <v>4.0000353155878354E-2</v>
      </c>
    </row>
    <row r="31" spans="1:13" ht="18" customHeight="1" x14ac:dyDescent="0.25">
      <c r="A31" s="10"/>
      <c r="B31" s="103" t="s">
        <v>32</v>
      </c>
      <c r="C31" s="104"/>
      <c r="D31" s="104"/>
      <c r="E31" s="104"/>
      <c r="F31" s="105">
        <v>14.649778</v>
      </c>
      <c r="G31" s="105"/>
      <c r="H31" s="106">
        <v>-1.2952483081985044E-2</v>
      </c>
      <c r="I31" s="107"/>
      <c r="J31" s="108"/>
      <c r="K31" s="105">
        <v>18.566469000000001</v>
      </c>
      <c r="L31" s="106"/>
      <c r="M31" s="106">
        <v>2.358277116539953E-2</v>
      </c>
    </row>
    <row r="32" spans="1:13" ht="18" customHeight="1" x14ac:dyDescent="0.25">
      <c r="A32" s="10"/>
      <c r="B32" s="103" t="s">
        <v>30</v>
      </c>
      <c r="C32" s="104"/>
      <c r="D32" s="104"/>
      <c r="E32" s="104"/>
      <c r="F32" s="105">
        <v>5.62216</v>
      </c>
      <c r="G32" s="105"/>
      <c r="H32" s="106">
        <v>-4.5310625210350008E-2</v>
      </c>
      <c r="I32" s="107"/>
      <c r="J32" s="108"/>
      <c r="K32" s="105">
        <v>26.144698000000002</v>
      </c>
      <c r="L32" s="106"/>
      <c r="M32" s="106">
        <v>3.0836786942598948E-2</v>
      </c>
    </row>
    <row r="33" spans="1:13" ht="18" customHeight="1" x14ac:dyDescent="0.25">
      <c r="A33" s="10"/>
      <c r="B33" s="104"/>
      <c r="C33" s="104"/>
      <c r="D33" s="104"/>
      <c r="E33" s="104"/>
      <c r="F33" s="109"/>
      <c r="G33" s="109"/>
      <c r="H33" s="109"/>
      <c r="I33" s="109"/>
      <c r="J33" s="108"/>
      <c r="K33" s="108"/>
      <c r="L33" s="109"/>
      <c r="M33" s="109"/>
    </row>
    <row r="34" spans="1:13" ht="18" customHeight="1" x14ac:dyDescent="0.25">
      <c r="A34" s="10"/>
      <c r="B34" s="110" t="s">
        <v>47</v>
      </c>
      <c r="C34" s="111"/>
      <c r="D34" s="111"/>
      <c r="E34" s="111"/>
      <c r="F34" s="112">
        <f>SUM(F19:F32)</f>
        <v>262.95496500000002</v>
      </c>
      <c r="G34" s="113"/>
      <c r="H34" s="113"/>
      <c r="I34" s="113"/>
      <c r="J34" s="114"/>
      <c r="K34" s="112">
        <f>SUM(K19:K32)</f>
        <v>379.05277299999995</v>
      </c>
      <c r="L34" s="109"/>
      <c r="M34" s="109"/>
    </row>
    <row r="35" spans="1:13" ht="18" customHeight="1" x14ac:dyDescent="0.2">
      <c r="A35" s="10"/>
      <c r="B35" s="10"/>
      <c r="C35" s="10"/>
      <c r="D35" s="10"/>
      <c r="E35" s="10"/>
      <c r="F35" s="79"/>
      <c r="G35" s="79"/>
      <c r="H35" s="79"/>
      <c r="I35" s="79"/>
      <c r="J35" s="10"/>
      <c r="K35" s="10"/>
      <c r="L35" s="71"/>
      <c r="M35" s="79"/>
    </row>
    <row r="36" spans="1:13" ht="15" customHeight="1" thickBot="1" x14ac:dyDescent="0.25">
      <c r="A36" s="20"/>
      <c r="B36" s="20"/>
      <c r="C36" s="20"/>
      <c r="D36" s="20"/>
      <c r="E36" s="20"/>
      <c r="F36" s="21"/>
      <c r="G36" s="21"/>
      <c r="H36" s="21"/>
      <c r="I36" s="21"/>
      <c r="J36" s="20"/>
      <c r="K36" s="20"/>
      <c r="L36" s="22"/>
      <c r="M36" s="21"/>
    </row>
    <row r="37" spans="1:13" ht="27" customHeight="1" x14ac:dyDescent="0.25">
      <c r="A37" s="18"/>
      <c r="B37" s="18"/>
      <c r="C37" s="10"/>
      <c r="D37" s="10"/>
      <c r="E37" s="10"/>
      <c r="F37" s="10"/>
      <c r="G37" s="10"/>
      <c r="H37" s="79"/>
      <c r="J37" s="19" t="s">
        <v>2</v>
      </c>
      <c r="K37" s="137">
        <f>' Business update (data)'!O22</f>
        <v>43462</v>
      </c>
      <c r="L37" s="137"/>
      <c r="M37" s="137"/>
    </row>
  </sheetData>
  <mergeCells count="19">
    <mergeCell ref="H2:J2"/>
    <mergeCell ref="M8:M9"/>
    <mergeCell ref="M4:M5"/>
    <mergeCell ref="A3:D3"/>
    <mergeCell ref="J8:J9"/>
    <mergeCell ref="J4:J5"/>
    <mergeCell ref="A7:D7"/>
    <mergeCell ref="K37:M37"/>
    <mergeCell ref="L8:L9"/>
    <mergeCell ref="L4:L5"/>
    <mergeCell ref="A8:B9"/>
    <mergeCell ref="C8:D9"/>
    <mergeCell ref="A4:B5"/>
    <mergeCell ref="C4:D5"/>
    <mergeCell ref="K4:K5"/>
    <mergeCell ref="K8:K9"/>
    <mergeCell ref="F4:I5"/>
    <mergeCell ref="F8:I9"/>
    <mergeCell ref="C12:D13"/>
  </mergeCells>
  <pageMargins left="0.39370078740157483" right="0.39370078740157483" top="0.39370078740157483" bottom="0" header="0.31496062992125984" footer="0.11811023622047245"/>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3828-14FE-4395-9409-AB7D08B249B5}">
  <sheetPr>
    <tabColor rgb="FF00B6A3"/>
    <pageSetUpPr fitToPage="1"/>
  </sheetPr>
  <dimension ref="A1:T30"/>
  <sheetViews>
    <sheetView showGridLines="0" zoomScale="90" zoomScaleNormal="90" workbookViewId="0">
      <selection activeCell="A4" sqref="A4:M6"/>
    </sheetView>
  </sheetViews>
  <sheetFormatPr defaultRowHeight="14.25" x14ac:dyDescent="0.2"/>
  <cols>
    <col min="1" max="1" width="15.7109375" style="1" customWidth="1"/>
    <col min="2" max="2" width="17.42578125" style="1" customWidth="1"/>
    <col min="3" max="3" width="15.7109375" style="1" customWidth="1"/>
    <col min="4" max="16" width="9.28515625" style="1" customWidth="1"/>
    <col min="17" max="17" width="7.28515625" style="4" bestFit="1" customWidth="1"/>
    <col min="18" max="19" width="9.140625" style="1"/>
    <col min="20" max="20" width="9.5703125" style="1" bestFit="1" customWidth="1"/>
    <col min="21" max="16384" width="9.140625" style="1"/>
  </cols>
  <sheetData>
    <row r="1" spans="1:20" ht="244.5" customHeight="1" x14ac:dyDescent="0.2"/>
    <row r="2" spans="1:20" ht="35.1" customHeight="1" thickBot="1" x14ac:dyDescent="0.3">
      <c r="A2" s="160" t="s">
        <v>50</v>
      </c>
      <c r="B2" s="161"/>
      <c r="C2" s="161"/>
      <c r="D2" s="28"/>
      <c r="E2" s="29"/>
      <c r="F2" s="29"/>
      <c r="G2" s="29"/>
      <c r="H2" s="29"/>
      <c r="I2" s="29"/>
      <c r="J2" s="29"/>
      <c r="K2" s="29"/>
      <c r="L2" s="59"/>
      <c r="M2" s="60"/>
      <c r="N2" s="60"/>
      <c r="O2" s="60"/>
      <c r="P2" s="61"/>
      <c r="Q2" s="61"/>
    </row>
    <row r="3" spans="1:20" s="6" customFormat="1" ht="51.95" customHeight="1" x14ac:dyDescent="0.35">
      <c r="A3" s="174" t="s">
        <v>38</v>
      </c>
      <c r="B3" s="174"/>
      <c r="C3" s="175"/>
      <c r="D3" s="55">
        <f t="shared" ref="D3:N3" si="0">EDATE(E3,-1)</f>
        <v>43009</v>
      </c>
      <c r="E3" s="55">
        <f t="shared" si="0"/>
        <v>43040</v>
      </c>
      <c r="F3" s="55">
        <f t="shared" si="0"/>
        <v>43070</v>
      </c>
      <c r="G3" s="55">
        <f t="shared" si="0"/>
        <v>43101</v>
      </c>
      <c r="H3" s="55">
        <f t="shared" si="0"/>
        <v>43132</v>
      </c>
      <c r="I3" s="55">
        <f t="shared" si="0"/>
        <v>43160</v>
      </c>
      <c r="J3" s="55">
        <f t="shared" si="0"/>
        <v>43191</v>
      </c>
      <c r="K3" s="55">
        <f t="shared" si="0"/>
        <v>43221</v>
      </c>
      <c r="L3" s="55">
        <f t="shared" si="0"/>
        <v>43252</v>
      </c>
      <c r="M3" s="55">
        <f t="shared" si="0"/>
        <v>43282</v>
      </c>
      <c r="N3" s="55">
        <f t="shared" si="0"/>
        <v>43313</v>
      </c>
      <c r="O3" s="55">
        <f>EDATE(P3,-1)</f>
        <v>43344</v>
      </c>
      <c r="P3" s="55">
        <v>43374</v>
      </c>
      <c r="Q3" s="56"/>
    </row>
    <row r="4" spans="1:20" s="6" customFormat="1" ht="42" customHeight="1" x14ac:dyDescent="0.25">
      <c r="A4" s="141" t="s">
        <v>42</v>
      </c>
      <c r="B4" s="142"/>
      <c r="C4" s="172" t="s">
        <v>6</v>
      </c>
      <c r="D4" s="25">
        <v>268174.34999999998</v>
      </c>
      <c r="E4" s="46">
        <v>267404.46000000002</v>
      </c>
      <c r="F4" s="25">
        <v>265276.38799999998</v>
      </c>
      <c r="G4" s="46">
        <v>263931.00699999998</v>
      </c>
      <c r="H4" s="25">
        <v>265098.99</v>
      </c>
      <c r="I4" s="46">
        <v>268739.14799999999</v>
      </c>
      <c r="J4" s="25">
        <v>264775.48</v>
      </c>
      <c r="K4" s="46">
        <v>263635.91200000001</v>
      </c>
      <c r="L4" s="25">
        <v>263787.17700000003</v>
      </c>
      <c r="M4" s="46">
        <v>263317.728</v>
      </c>
      <c r="N4" s="25">
        <v>263890.92300000001</v>
      </c>
      <c r="O4" s="46">
        <v>263465.94500000001</v>
      </c>
      <c r="P4" s="25">
        <v>262954.96500000003</v>
      </c>
      <c r="Q4" s="48" t="s">
        <v>3</v>
      </c>
    </row>
    <row r="5" spans="1:20" ht="42" customHeight="1" x14ac:dyDescent="0.2">
      <c r="A5" s="142"/>
      <c r="B5" s="142"/>
      <c r="C5" s="172"/>
      <c r="D5" s="25">
        <v>-1596.6469999999999</v>
      </c>
      <c r="E5" s="46">
        <v>-769.89</v>
      </c>
      <c r="F5" s="25">
        <v>-2128.0720000000001</v>
      </c>
      <c r="G5" s="46">
        <v>-995.38099999999997</v>
      </c>
      <c r="H5" s="25">
        <v>1167.9829999999999</v>
      </c>
      <c r="I5" s="46">
        <v>3272.4520000000002</v>
      </c>
      <c r="J5" s="25">
        <v>-4684.4930000000004</v>
      </c>
      <c r="K5" s="46">
        <v>-1139.568</v>
      </c>
      <c r="L5" s="25">
        <v>151.26499999999999</v>
      </c>
      <c r="M5" s="46">
        <v>98.162999999999997</v>
      </c>
      <c r="N5" s="25">
        <v>573.19500000000005</v>
      </c>
      <c r="O5" s="46">
        <v>596.91300000000001</v>
      </c>
      <c r="P5" s="25">
        <v>-510.98</v>
      </c>
      <c r="Q5" s="48" t="s">
        <v>4</v>
      </c>
    </row>
    <row r="6" spans="1:20" ht="42" customHeight="1" x14ac:dyDescent="0.2">
      <c r="A6" s="142"/>
      <c r="B6" s="142"/>
      <c r="C6" s="173"/>
      <c r="D6" s="26">
        <v>7.1102311172512866E-3</v>
      </c>
      <c r="E6" s="47">
        <v>5.9859076642103659E-3</v>
      </c>
      <c r="F6" s="26">
        <v>1.046507303405253E-2</v>
      </c>
      <c r="G6" s="47">
        <v>-1.0313064814340911E-2</v>
      </c>
      <c r="H6" s="26">
        <v>5.0674625562876496E-3</v>
      </c>
      <c r="I6" s="47">
        <v>3.2362498914146887E-3</v>
      </c>
      <c r="J6" s="26">
        <v>-1.6813250033037574E-2</v>
      </c>
      <c r="K6" s="47">
        <v>-2.5875146475089594E-2</v>
      </c>
      <c r="L6" s="26">
        <v>-1.8397337797962598E-2</v>
      </c>
      <c r="M6" s="47">
        <v>-2.1945448950201341E-2</v>
      </c>
      <c r="N6" s="26">
        <v>-2.1068844488603244E-2</v>
      </c>
      <c r="O6" s="47">
        <v>-1.9963624897099352E-2</v>
      </c>
      <c r="P6" s="26">
        <v>-1.8676370860690517E-2</v>
      </c>
      <c r="Q6" s="49" t="s">
        <v>5</v>
      </c>
    </row>
    <row r="7" spans="1:20" ht="42" customHeight="1" x14ac:dyDescent="0.2">
      <c r="A7" s="141" t="s">
        <v>36</v>
      </c>
      <c r="B7" s="156"/>
      <c r="C7" s="169" t="s">
        <v>6</v>
      </c>
      <c r="D7" s="25">
        <v>262488.56300000002</v>
      </c>
      <c r="E7" s="46">
        <v>263704.58899999998</v>
      </c>
      <c r="F7" s="25">
        <v>266257.902</v>
      </c>
      <c r="G7" s="46">
        <v>267897.22899999999</v>
      </c>
      <c r="H7" s="25">
        <v>265047.14799999999</v>
      </c>
      <c r="I7" s="46">
        <v>269710.00900000002</v>
      </c>
      <c r="J7" s="25">
        <v>264709.83600000001</v>
      </c>
      <c r="K7" s="46">
        <v>255495.19899999999</v>
      </c>
      <c r="L7" s="25">
        <v>273648.37400000001</v>
      </c>
      <c r="M7" s="46">
        <v>283817.7</v>
      </c>
      <c r="N7" s="25">
        <v>289725.96799999999</v>
      </c>
      <c r="O7" s="46">
        <v>299963.90500000003</v>
      </c>
      <c r="P7" s="25">
        <v>293953.08500000002</v>
      </c>
      <c r="Q7" s="48" t="s">
        <v>3</v>
      </c>
    </row>
    <row r="8" spans="1:20" ht="42" customHeight="1" x14ac:dyDescent="0.2">
      <c r="A8" s="156"/>
      <c r="B8" s="156"/>
      <c r="C8" s="170"/>
      <c r="D8" s="25">
        <v>-7819.07</v>
      </c>
      <c r="E8" s="46">
        <v>1216.0260000000001</v>
      </c>
      <c r="F8" s="25">
        <v>2553.3130000000001</v>
      </c>
      <c r="G8" s="46">
        <v>2259.3270000000002</v>
      </c>
      <c r="H8" s="25">
        <v>-2850.0810000000001</v>
      </c>
      <c r="I8" s="46">
        <v>4460.6450000000004</v>
      </c>
      <c r="J8" s="25">
        <v>-5000.1729999999998</v>
      </c>
      <c r="K8" s="46">
        <v>-9214.6370000000006</v>
      </c>
      <c r="L8" s="25">
        <v>18153.174999999999</v>
      </c>
      <c r="M8" s="46">
        <v>9742.7139999999999</v>
      </c>
      <c r="N8" s="25">
        <v>5908.268</v>
      </c>
      <c r="O8" s="46">
        <v>10237.937</v>
      </c>
      <c r="P8" s="25">
        <v>-6010.82</v>
      </c>
      <c r="Q8" s="48" t="s">
        <v>4</v>
      </c>
    </row>
    <row r="9" spans="1:20" ht="42" customHeight="1" x14ac:dyDescent="0.35">
      <c r="A9" s="94" t="s">
        <v>37</v>
      </c>
      <c r="B9" s="93"/>
      <c r="C9" s="95"/>
      <c r="D9" s="97">
        <f>D3</f>
        <v>43009</v>
      </c>
      <c r="E9" s="97">
        <f t="shared" ref="E9:P9" si="1">E3</f>
        <v>43040</v>
      </c>
      <c r="F9" s="97">
        <f t="shared" si="1"/>
        <v>43070</v>
      </c>
      <c r="G9" s="97">
        <f t="shared" si="1"/>
        <v>43101</v>
      </c>
      <c r="H9" s="97">
        <f t="shared" si="1"/>
        <v>43132</v>
      </c>
      <c r="I9" s="97">
        <f t="shared" si="1"/>
        <v>43160</v>
      </c>
      <c r="J9" s="97">
        <f t="shared" si="1"/>
        <v>43191</v>
      </c>
      <c r="K9" s="97">
        <f t="shared" si="1"/>
        <v>43221</v>
      </c>
      <c r="L9" s="97">
        <f t="shared" si="1"/>
        <v>43252</v>
      </c>
      <c r="M9" s="97">
        <f t="shared" si="1"/>
        <v>43282</v>
      </c>
      <c r="N9" s="97">
        <f t="shared" si="1"/>
        <v>43313</v>
      </c>
      <c r="O9" s="97">
        <f t="shared" si="1"/>
        <v>43344</v>
      </c>
      <c r="P9" s="97">
        <f t="shared" si="1"/>
        <v>43374</v>
      </c>
      <c r="Q9" s="96"/>
    </row>
    <row r="10" spans="1:20" ht="42" customHeight="1" x14ac:dyDescent="0.2">
      <c r="A10" s="157" t="s">
        <v>42</v>
      </c>
      <c r="B10" s="158"/>
      <c r="C10" s="10"/>
      <c r="D10" s="25">
        <v>365669.68900000001</v>
      </c>
      <c r="E10" s="46">
        <v>371973.179</v>
      </c>
      <c r="F10" s="25">
        <v>369092.02899999998</v>
      </c>
      <c r="G10" s="46">
        <v>363881.86200000002</v>
      </c>
      <c r="H10" s="25">
        <v>363499.60800000001</v>
      </c>
      <c r="I10" s="46">
        <v>362149.23300000001</v>
      </c>
      <c r="J10" s="25">
        <v>361283.36700000003</v>
      </c>
      <c r="K10" s="46">
        <v>368173.43800000002</v>
      </c>
      <c r="L10" s="25">
        <v>373452.54599999997</v>
      </c>
      <c r="M10" s="46">
        <v>371735.63500000001</v>
      </c>
      <c r="N10" s="25">
        <v>375062.88199999998</v>
      </c>
      <c r="O10" s="46">
        <v>376901.30499999999</v>
      </c>
      <c r="P10" s="25">
        <v>379052.77299999999</v>
      </c>
      <c r="Q10" s="48" t="s">
        <v>3</v>
      </c>
    </row>
    <row r="11" spans="1:20" ht="42" customHeight="1" x14ac:dyDescent="0.2">
      <c r="A11" s="158"/>
      <c r="B11" s="158"/>
      <c r="C11" s="169" t="s">
        <v>6</v>
      </c>
      <c r="D11" s="25">
        <v>2804.0949999999998</v>
      </c>
      <c r="E11" s="46">
        <v>6303.4920000000002</v>
      </c>
      <c r="F11" s="25">
        <v>-2881.152</v>
      </c>
      <c r="G11" s="46">
        <v>-6240.1660000000002</v>
      </c>
      <c r="H11" s="25">
        <v>-382.25400000000002</v>
      </c>
      <c r="I11" s="46">
        <v>-1350.376</v>
      </c>
      <c r="J11" s="25">
        <v>-865.91600000000005</v>
      </c>
      <c r="K11" s="46">
        <v>6890.0709999999999</v>
      </c>
      <c r="L11" s="25">
        <v>5412.36</v>
      </c>
      <c r="M11" s="46">
        <v>-1716.9110000000001</v>
      </c>
      <c r="N11" s="25">
        <v>3327.2469999999998</v>
      </c>
      <c r="O11" s="46">
        <v>1838.423</v>
      </c>
      <c r="P11" s="25">
        <v>2151.4679999999998</v>
      </c>
      <c r="Q11" s="48" t="s">
        <v>4</v>
      </c>
    </row>
    <row r="12" spans="1:20" ht="42" customHeight="1" x14ac:dyDescent="0.2">
      <c r="A12" s="158"/>
      <c r="B12" s="158"/>
      <c r="C12" s="171"/>
      <c r="D12" s="26">
        <v>5.8443102938234182E-2</v>
      </c>
      <c r="E12" s="47">
        <v>7.6435510862023159E-2</v>
      </c>
      <c r="F12" s="26">
        <v>6.0571881560382845E-2</v>
      </c>
      <c r="G12" s="47">
        <v>6.6301429722449345E-2</v>
      </c>
      <c r="H12" s="26">
        <v>6.5750721686999691E-2</v>
      </c>
      <c r="I12" s="47">
        <v>3.4063576979035393E-2</v>
      </c>
      <c r="J12" s="26">
        <v>4.4037051017680406E-2</v>
      </c>
      <c r="K12" s="47">
        <v>3.0769603385750743E-2</v>
      </c>
      <c r="L12" s="26">
        <v>2.2603692039935952E-2</v>
      </c>
      <c r="M12" s="47">
        <v>1.924553328098666E-2</v>
      </c>
      <c r="N12" s="26">
        <v>1.5111314953390131E-2</v>
      </c>
      <c r="O12" s="47">
        <v>3.6119492528518427E-2</v>
      </c>
      <c r="P12" s="26">
        <v>3.4062813821821081E-2</v>
      </c>
      <c r="Q12" s="49" t="s">
        <v>5</v>
      </c>
    </row>
    <row r="13" spans="1:20" ht="42" customHeight="1" x14ac:dyDescent="0.2">
      <c r="A13" s="157" t="s">
        <v>36</v>
      </c>
      <c r="B13" s="158"/>
      <c r="C13" s="168" t="s">
        <v>6</v>
      </c>
      <c r="D13" s="90">
        <v>314954.625</v>
      </c>
      <c r="E13" s="91">
        <v>312404.66399999999</v>
      </c>
      <c r="F13" s="90">
        <v>302873.30099999998</v>
      </c>
      <c r="G13" s="91">
        <v>319652.016</v>
      </c>
      <c r="H13" s="90">
        <v>318814.84399999998</v>
      </c>
      <c r="I13" s="91">
        <v>295621.01699999999</v>
      </c>
      <c r="J13" s="90">
        <v>300271.18300000002</v>
      </c>
      <c r="K13" s="91">
        <v>293746.38099999999</v>
      </c>
      <c r="L13" s="90">
        <v>289530.54499999998</v>
      </c>
      <c r="M13" s="91">
        <v>290223.83799999999</v>
      </c>
      <c r="N13" s="90">
        <v>292082.12099999998</v>
      </c>
      <c r="O13" s="91">
        <v>294440.03000000003</v>
      </c>
      <c r="P13" s="90">
        <v>303112.538</v>
      </c>
      <c r="Q13" s="92" t="s">
        <v>3</v>
      </c>
      <c r="T13" s="89"/>
    </row>
    <row r="14" spans="1:20" ht="42" customHeight="1" x14ac:dyDescent="0.2">
      <c r="A14" s="158"/>
      <c r="B14" s="158"/>
      <c r="C14" s="169"/>
      <c r="D14" s="25">
        <v>6900.15</v>
      </c>
      <c r="E14" s="46">
        <v>-2549.9609999999998</v>
      </c>
      <c r="F14" s="25">
        <v>-9531.3629999999994</v>
      </c>
      <c r="G14" s="46">
        <v>17838.715</v>
      </c>
      <c r="H14" s="25">
        <v>-1432.4849999999999</v>
      </c>
      <c r="I14" s="46">
        <v>-23193.827000000001</v>
      </c>
      <c r="J14" s="25">
        <v>4641</v>
      </c>
      <c r="K14" s="46">
        <v>-6524.8019999999997</v>
      </c>
      <c r="L14" s="25">
        <v>-4349.0879999999997</v>
      </c>
      <c r="M14" s="46">
        <v>693.29300000000001</v>
      </c>
      <c r="N14" s="25">
        <v>1858.2829999999999</v>
      </c>
      <c r="O14" s="46">
        <v>2357.9090000000001</v>
      </c>
      <c r="P14" s="25">
        <v>8672.5079999999998</v>
      </c>
      <c r="Q14" s="48" t="s">
        <v>4</v>
      </c>
    </row>
    <row r="15" spans="1:20" ht="15" customHeight="1" thickBot="1" x14ac:dyDescent="0.25">
      <c r="A15" s="159"/>
      <c r="B15" s="159"/>
      <c r="C15" s="10"/>
      <c r="D15" s="9"/>
      <c r="E15" s="62"/>
      <c r="F15" s="62"/>
      <c r="G15" s="62"/>
      <c r="H15" s="62"/>
      <c r="I15" s="62"/>
      <c r="J15" s="62"/>
      <c r="K15" s="62"/>
      <c r="L15" s="62"/>
      <c r="M15" s="62"/>
      <c r="N15" s="62"/>
      <c r="O15" s="62"/>
      <c r="P15" s="62"/>
      <c r="Q15" s="54"/>
    </row>
    <row r="16" spans="1:20" s="5" customFormat="1" ht="73.5" customHeight="1" x14ac:dyDescent="0.25">
      <c r="A16" s="166" t="s">
        <v>33</v>
      </c>
      <c r="B16" s="167"/>
      <c r="C16" s="167"/>
      <c r="D16" s="167"/>
      <c r="E16" s="167"/>
      <c r="F16" s="167"/>
      <c r="G16" s="167"/>
      <c r="H16" s="167"/>
      <c r="I16" s="167"/>
      <c r="J16" s="167"/>
      <c r="K16" s="167"/>
      <c r="L16" s="167"/>
      <c r="M16" s="167"/>
      <c r="N16" s="167"/>
      <c r="O16" s="167"/>
      <c r="P16" s="167"/>
      <c r="Q16" s="11"/>
    </row>
    <row r="17" spans="1:17" s="5" customFormat="1" ht="63.75" customHeight="1" x14ac:dyDescent="0.25">
      <c r="A17" s="162" t="s">
        <v>34</v>
      </c>
      <c r="B17" s="163"/>
      <c r="C17" s="163"/>
      <c r="D17" s="163"/>
      <c r="E17" s="163"/>
      <c r="F17" s="163"/>
      <c r="G17" s="163"/>
      <c r="H17" s="163"/>
      <c r="I17" s="163"/>
      <c r="J17" s="163"/>
      <c r="K17" s="163"/>
      <c r="L17" s="163"/>
      <c r="M17" s="163"/>
      <c r="N17" s="163"/>
      <c r="O17" s="163"/>
      <c r="P17" s="163"/>
      <c r="Q17" s="8"/>
    </row>
    <row r="18" spans="1:17" s="5" customFormat="1" ht="24" customHeight="1" x14ac:dyDescent="0.25">
      <c r="A18" s="162" t="s">
        <v>13</v>
      </c>
      <c r="B18" s="163"/>
      <c r="C18" s="163"/>
      <c r="D18" s="163"/>
      <c r="E18" s="163"/>
      <c r="F18" s="163"/>
      <c r="G18" s="163"/>
      <c r="H18" s="163"/>
      <c r="I18" s="163"/>
      <c r="J18" s="163"/>
      <c r="K18" s="163"/>
      <c r="L18" s="163"/>
      <c r="M18" s="163"/>
      <c r="N18" s="163"/>
      <c r="O18" s="163"/>
      <c r="P18" s="163"/>
      <c r="Q18" s="8"/>
    </row>
    <row r="19" spans="1:17" s="5" customFormat="1" ht="26.25" customHeight="1" x14ac:dyDescent="0.25">
      <c r="A19" s="162" t="s">
        <v>35</v>
      </c>
      <c r="B19" s="163"/>
      <c r="C19" s="163"/>
      <c r="D19" s="163"/>
      <c r="E19" s="163"/>
      <c r="F19" s="163"/>
      <c r="G19" s="163"/>
      <c r="H19" s="163"/>
      <c r="I19" s="163"/>
      <c r="J19" s="163"/>
      <c r="K19" s="163"/>
      <c r="L19" s="163"/>
      <c r="M19" s="163"/>
      <c r="N19" s="163"/>
      <c r="O19" s="163"/>
      <c r="P19" s="163"/>
      <c r="Q19" s="8"/>
    </row>
    <row r="20" spans="1:17" s="5" customFormat="1" ht="41.25" customHeight="1" x14ac:dyDescent="0.25">
      <c r="A20" s="162" t="s">
        <v>39</v>
      </c>
      <c r="B20" s="183"/>
      <c r="C20" s="183"/>
      <c r="D20" s="183"/>
      <c r="E20" s="183"/>
      <c r="F20" s="183"/>
      <c r="G20" s="183"/>
      <c r="H20" s="183"/>
      <c r="I20" s="183"/>
      <c r="J20" s="183"/>
      <c r="K20" s="183"/>
      <c r="L20" s="183"/>
      <c r="M20" s="183"/>
      <c r="N20" s="183"/>
      <c r="O20" s="183"/>
      <c r="P20" s="183"/>
      <c r="Q20" s="8"/>
    </row>
    <row r="21" spans="1:17" s="5" customFormat="1" ht="46.5" customHeight="1" x14ac:dyDescent="0.25">
      <c r="A21" s="164" t="s">
        <v>11</v>
      </c>
      <c r="B21" s="165"/>
      <c r="C21" s="165"/>
      <c r="D21" s="165"/>
      <c r="E21" s="165"/>
      <c r="F21" s="165"/>
      <c r="G21" s="165"/>
      <c r="H21" s="165"/>
      <c r="I21" s="165"/>
      <c r="J21" s="165"/>
      <c r="K21" s="165"/>
      <c r="L21" s="165"/>
      <c r="M21" s="165"/>
      <c r="N21" s="165"/>
      <c r="O21" s="165"/>
      <c r="P21" s="165"/>
      <c r="Q21" s="12"/>
    </row>
    <row r="22" spans="1:17" s="3" customFormat="1" ht="50.1" customHeight="1" thickBot="1" x14ac:dyDescent="0.3">
      <c r="A22" s="179"/>
      <c r="B22" s="180"/>
      <c r="C22" s="180"/>
      <c r="D22" s="13"/>
      <c r="E22" s="13"/>
      <c r="F22" s="13"/>
      <c r="G22" s="13"/>
      <c r="H22" s="13"/>
      <c r="I22" s="13"/>
      <c r="J22" s="13"/>
      <c r="K22" s="13"/>
      <c r="L22" s="13"/>
      <c r="M22" s="181" t="str">
        <f>'Business update (highlights)'!J37</f>
        <v xml:space="preserve">Next update: </v>
      </c>
      <c r="N22" s="182"/>
      <c r="O22" s="176">
        <v>43462</v>
      </c>
      <c r="P22" s="177"/>
      <c r="Q22" s="178"/>
    </row>
    <row r="23" spans="1:17" ht="18" x14ac:dyDescent="0.25">
      <c r="A23" s="5"/>
      <c r="B23" s="5"/>
      <c r="C23" s="10"/>
      <c r="D23" s="7"/>
      <c r="E23" s="7"/>
      <c r="F23" s="7"/>
      <c r="G23" s="7"/>
      <c r="H23" s="7"/>
      <c r="I23" s="7"/>
      <c r="J23" s="7"/>
      <c r="K23" s="7"/>
      <c r="L23" s="7"/>
      <c r="M23" s="7"/>
      <c r="N23" s="7"/>
      <c r="O23" s="7"/>
      <c r="P23" s="7"/>
      <c r="Q23" s="8"/>
    </row>
    <row r="24" spans="1:17" ht="18" x14ac:dyDescent="0.25">
      <c r="A24" s="5"/>
      <c r="B24" s="5"/>
      <c r="C24" s="10"/>
      <c r="D24" s="7"/>
      <c r="E24" s="7"/>
      <c r="F24" s="7"/>
      <c r="G24" s="7"/>
      <c r="H24" s="7"/>
      <c r="I24" s="7"/>
      <c r="J24" s="7"/>
      <c r="K24" s="7"/>
      <c r="L24" s="7"/>
      <c r="M24" s="7"/>
      <c r="N24" s="7"/>
      <c r="O24" s="7"/>
      <c r="P24" s="7"/>
      <c r="Q24" s="8"/>
    </row>
    <row r="25" spans="1:17" x14ac:dyDescent="0.2">
      <c r="C25" s="10"/>
      <c r="D25" s="10"/>
      <c r="E25" s="10"/>
      <c r="F25" s="10"/>
      <c r="G25" s="10"/>
      <c r="H25" s="10"/>
      <c r="I25" s="10"/>
      <c r="J25" s="10"/>
      <c r="K25" s="10"/>
      <c r="L25" s="10"/>
      <c r="M25" s="10"/>
      <c r="N25" s="10"/>
      <c r="O25" s="10"/>
      <c r="P25" s="10"/>
      <c r="Q25" s="14"/>
    </row>
    <row r="26" spans="1:17" x14ac:dyDescent="0.2">
      <c r="C26" s="10"/>
      <c r="D26" s="10"/>
      <c r="E26" s="10"/>
      <c r="F26" s="10"/>
      <c r="G26" s="10"/>
      <c r="H26" s="10"/>
      <c r="I26" s="10"/>
      <c r="J26" s="10"/>
      <c r="K26" s="10"/>
      <c r="L26" s="10"/>
      <c r="M26" s="10"/>
      <c r="N26" s="10"/>
      <c r="O26" s="10"/>
      <c r="P26" s="10"/>
      <c r="Q26" s="14"/>
    </row>
    <row r="27" spans="1:17" x14ac:dyDescent="0.2">
      <c r="C27" s="10"/>
    </row>
    <row r="28" spans="1:17" x14ac:dyDescent="0.2">
      <c r="C28" s="10"/>
    </row>
    <row r="29" spans="1:17" x14ac:dyDescent="0.2">
      <c r="C29" s="10"/>
    </row>
    <row r="30" spans="1:17" x14ac:dyDescent="0.2">
      <c r="C30" s="10"/>
    </row>
  </sheetData>
  <mergeCells count="19">
    <mergeCell ref="O22:Q22"/>
    <mergeCell ref="A22:C22"/>
    <mergeCell ref="M22:N22"/>
    <mergeCell ref="A17:P17"/>
    <mergeCell ref="A18:P18"/>
    <mergeCell ref="A20:P20"/>
    <mergeCell ref="A7:B8"/>
    <mergeCell ref="A13:B15"/>
    <mergeCell ref="A2:C2"/>
    <mergeCell ref="A19:P19"/>
    <mergeCell ref="A21:P21"/>
    <mergeCell ref="A10:B12"/>
    <mergeCell ref="A16:P16"/>
    <mergeCell ref="A4:B6"/>
    <mergeCell ref="C13:C14"/>
    <mergeCell ref="C7:C8"/>
    <mergeCell ref="C11:C12"/>
    <mergeCell ref="C4:C6"/>
    <mergeCell ref="A3:C3"/>
  </mergeCells>
  <pageMargins left="0.19685039370078741" right="0.19685039370078741" top="0.39370078740157483" bottom="0.39370078740157483" header="0.31496062992125984" footer="0.31496062992125984"/>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Business update (quote)</vt:lpstr>
      <vt:lpstr>Business update (highlights)</vt:lpstr>
      <vt:lpstr> Business update (data)</vt:lpstr>
      <vt:lpstr>' Business update (data)'!Print_Area</vt:lpstr>
      <vt:lpstr>'Business update (highlights)'!Print_Area</vt:lpstr>
      <vt:lpstr>'Business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Randolph</dc:creator>
  <cp:lastModifiedBy>Paul Haydon</cp:lastModifiedBy>
  <cp:lastPrinted>2018-11-20T14:23:48Z</cp:lastPrinted>
  <dcterms:created xsi:type="dcterms:W3CDTF">2018-01-09T10:18:49Z</dcterms:created>
  <dcterms:modified xsi:type="dcterms:W3CDTF">2018-11-23T15:12:43Z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{09A15027-A09A-451D-91DE-260BD38FFF40}</vt:lpwstr>
  </property>
</Properties>
</file>